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958139F-CD56-43BF-A38F-59AA9406311B}" xr6:coauthVersionLast="47" xr6:coauthVersionMax="47" xr10:uidLastSave="{00000000-0000-0000-0000-000000000000}"/>
  <bookViews>
    <workbookView xWindow="1905" yWindow="60" windowWidth="16515" windowHeight="15480" tabRatio="808" firstSheet="1" activeTab="1" xr2:uid="{00000000-000D-0000-FFFF-FFFF00000000}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Dnevne.bolnice" sheetId="208" r:id="rId9"/>
    <sheet name="Neonatologija" sheetId="183" r:id="rId10"/>
    <sheet name="usluge_prema_OS" sheetId="220" r:id="rId11"/>
    <sheet name="Zbirna(Pivot)" sheetId="223" r:id="rId12"/>
    <sheet name="Operacije" sheetId="213" r:id="rId13"/>
    <sheet name="DSG" sheetId="212" r:id="rId14"/>
    <sheet name="Dijalize" sheetId="211" r:id="rId15"/>
    <sheet name="Krv" sheetId="159" r:id="rId16"/>
    <sheet name="Lekovi" sheetId="160" r:id="rId17"/>
    <sheet name="Implantati" sheetId="161" r:id="rId18"/>
    <sheet name="Sanitet.mat" sheetId="162" r:id="rId19"/>
    <sheet name="Reagensi" sheetId="224" r:id="rId20"/>
    <sheet name="Liste.čekanja" sheetId="200" r:id="rId21"/>
  </sheets>
  <definedNames>
    <definedName name="____W.O.R.K.B.O.O.K..C.O.N.T.E.N.T.S____" localSheetId="13">#REF!</definedName>
    <definedName name="____W.O.R.K.B.O.O.K..C.O.N.T.E.N.T.S____" localSheetId="12">#REF!</definedName>
    <definedName name="____W.O.R.K.B.O.O.K..C.O.N.T.E.N.T.S____" localSheetId="19">#REF!</definedName>
    <definedName name="____W.O.R.K.B.O.O.K..C.O.N.T.E.N.T.S____" localSheetId="10">#REF!</definedName>
    <definedName name="____W.O.R.K.B.O.O.K..C.O.N.T.E.N.T.S____">#REF!</definedName>
    <definedName name="_xlnm._FilterDatabase" localSheetId="10" hidden="1">usluge_prema_OS!$A$6:$K$926</definedName>
    <definedName name="_xlnm.Print_Area" localSheetId="4">'Kadar.nem.'!$A$1:$I$23</definedName>
    <definedName name="_xlnm.Print_Area" localSheetId="15">Krv!$A$1:$H$45</definedName>
    <definedName name="_xlnm.Print_Area" localSheetId="16">Lekovi!$A$1:$K$39</definedName>
    <definedName name="_xlnm.Print_Area" localSheetId="20">Liste.čekanja!$A$1:$I$36</definedName>
    <definedName name="_xlnm.Print_Area" localSheetId="9">Neonatologija!$A$1:$F$12</definedName>
    <definedName name="_xlnm.Print_Area" localSheetId="19">Reagensi!$A$1:$G$10</definedName>
    <definedName name="_xlnm.Print_Area" localSheetId="18">Sanitet.mat!$A$1:$G$10</definedName>
    <definedName name="_xlnm.Print_Titles" localSheetId="17">Implantati!$5:$7</definedName>
    <definedName name="_xlnm.Print_Titles" localSheetId="3">'Kadar.zaj.med.del.'!$A:$A</definedName>
    <definedName name="_xlnm.Print_Titles" localSheetId="16">Lekovi!$5:$7</definedName>
    <definedName name="_xlnm.Print_Titles" localSheetId="20">Liste.čekanja!$1:$6</definedName>
  </definedNames>
  <calcPr calcId="191029"/>
  <pivotCaches>
    <pivotCache cacheId="0" r:id="rId2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213" l="1"/>
  <c r="P14" i="213"/>
  <c r="M14" i="213"/>
  <c r="O14" i="213"/>
  <c r="J820" i="220"/>
  <c r="I820" i="220"/>
  <c r="J819" i="220"/>
  <c r="I819" i="220"/>
  <c r="J818" i="220"/>
  <c r="I818" i="220"/>
  <c r="J817" i="220"/>
  <c r="I817" i="220"/>
  <c r="J816" i="220"/>
  <c r="I816" i="220"/>
  <c r="J815" i="220"/>
  <c r="I815" i="220"/>
  <c r="J814" i="220"/>
  <c r="I814" i="220"/>
  <c r="J813" i="220"/>
  <c r="I813" i="220"/>
  <c r="J812" i="220"/>
  <c r="I812" i="220"/>
  <c r="J706" i="220"/>
  <c r="I706" i="220"/>
  <c r="J705" i="220"/>
  <c r="I705" i="220"/>
  <c r="J704" i="220"/>
  <c r="I704" i="220"/>
  <c r="J703" i="220"/>
  <c r="I703" i="220"/>
  <c r="J702" i="220"/>
  <c r="I702" i="220"/>
  <c r="J701" i="220"/>
  <c r="I701" i="220"/>
  <c r="J700" i="220"/>
  <c r="I700" i="220"/>
  <c r="J699" i="220"/>
  <c r="I699" i="220"/>
  <c r="J698" i="220"/>
  <c r="I698" i="220"/>
  <c r="J697" i="220"/>
  <c r="I697" i="220"/>
  <c r="J696" i="220"/>
  <c r="I696" i="220"/>
  <c r="J695" i="220"/>
  <c r="I695" i="220"/>
  <c r="J694" i="220"/>
  <c r="I694" i="220"/>
  <c r="J693" i="220"/>
  <c r="I693" i="220"/>
  <c r="J692" i="220"/>
  <c r="I692" i="220"/>
  <c r="J691" i="220"/>
  <c r="I691" i="220"/>
  <c r="J690" i="220"/>
  <c r="I690" i="220"/>
  <c r="J689" i="220"/>
  <c r="I689" i="220"/>
  <c r="J688" i="220"/>
  <c r="I688" i="220"/>
  <c r="J687" i="220"/>
  <c r="I687" i="220"/>
  <c r="J686" i="220"/>
  <c r="I686" i="220"/>
  <c r="J685" i="220"/>
  <c r="I685" i="220"/>
  <c r="J684" i="220"/>
  <c r="I684" i="220"/>
  <c r="J683" i="220"/>
  <c r="I683" i="220"/>
  <c r="J682" i="220"/>
  <c r="I682" i="220"/>
  <c r="J681" i="220"/>
  <c r="I681" i="220"/>
  <c r="J680" i="220"/>
  <c r="I680" i="220"/>
  <c r="J679" i="220"/>
  <c r="I679" i="220"/>
  <c r="J678" i="220"/>
  <c r="I678" i="220"/>
  <c r="J677" i="220"/>
  <c r="I677" i="220"/>
  <c r="J676" i="220"/>
  <c r="I676" i="220"/>
  <c r="J675" i="220"/>
  <c r="I675" i="220"/>
  <c r="J674" i="220"/>
  <c r="I674" i="220"/>
  <c r="J673" i="220"/>
  <c r="I673" i="220"/>
  <c r="J672" i="220"/>
  <c r="I672" i="220"/>
  <c r="J671" i="220"/>
  <c r="I671" i="220"/>
  <c r="J670" i="220"/>
  <c r="I670" i="220"/>
  <c r="J669" i="220"/>
  <c r="I669" i="220"/>
  <c r="J668" i="220"/>
  <c r="I668" i="220"/>
  <c r="J667" i="220"/>
  <c r="I667" i="220"/>
  <c r="J666" i="220"/>
  <c r="I666" i="220"/>
  <c r="J665" i="220"/>
  <c r="I665" i="220"/>
  <c r="J664" i="220"/>
  <c r="I664" i="220"/>
  <c r="J663" i="220"/>
  <c r="I663" i="220"/>
  <c r="J662" i="220"/>
  <c r="I662" i="220"/>
  <c r="J661" i="220"/>
  <c r="I661" i="220"/>
  <c r="J660" i="220"/>
  <c r="I660" i="220"/>
  <c r="J659" i="220"/>
  <c r="I659" i="220"/>
  <c r="J658" i="220"/>
  <c r="I658" i="220"/>
  <c r="J657" i="220"/>
  <c r="I657" i="220"/>
  <c r="J656" i="220"/>
  <c r="I656" i="220"/>
  <c r="J655" i="220"/>
  <c r="I655" i="220"/>
  <c r="J654" i="220"/>
  <c r="I654" i="220"/>
  <c r="J653" i="220"/>
  <c r="I653" i="220"/>
  <c r="J652" i="220"/>
  <c r="I652" i="220"/>
  <c r="J651" i="220"/>
  <c r="I651" i="220"/>
  <c r="J650" i="220"/>
  <c r="I650" i="220"/>
  <c r="J649" i="220"/>
  <c r="I649" i="220"/>
  <c r="J648" i="220"/>
  <c r="I648" i="220"/>
  <c r="J647" i="220"/>
  <c r="I647" i="220"/>
  <c r="J646" i="220"/>
  <c r="I646" i="220"/>
  <c r="J645" i="220"/>
  <c r="I645" i="220"/>
  <c r="J644" i="220"/>
  <c r="I644" i="220"/>
  <c r="J643" i="220"/>
  <c r="I643" i="220"/>
  <c r="J642" i="220"/>
  <c r="I642" i="220"/>
  <c r="J641" i="220"/>
  <c r="I641" i="220"/>
  <c r="J640" i="220"/>
  <c r="I640" i="220"/>
  <c r="J639" i="220"/>
  <c r="I639" i="220"/>
  <c r="J638" i="220"/>
  <c r="I638" i="220"/>
  <c r="J637" i="220"/>
  <c r="I637" i="220"/>
  <c r="J636" i="220"/>
  <c r="I636" i="220"/>
  <c r="J635" i="220"/>
  <c r="I635" i="220"/>
  <c r="J634" i="220"/>
  <c r="I634" i="220"/>
  <c r="J633" i="220"/>
  <c r="I633" i="220"/>
  <c r="J632" i="220"/>
  <c r="I632" i="220"/>
  <c r="J631" i="220"/>
  <c r="I631" i="220"/>
  <c r="J630" i="220"/>
  <c r="I630" i="220"/>
  <c r="J629" i="220"/>
  <c r="I629" i="220"/>
  <c r="J628" i="220"/>
  <c r="I628" i="220"/>
  <c r="J627" i="220"/>
  <c r="I627" i="220"/>
  <c r="J626" i="220"/>
  <c r="I626" i="220"/>
  <c r="J625" i="220"/>
  <c r="I625" i="220"/>
  <c r="J624" i="220"/>
  <c r="I624" i="220"/>
  <c r="J623" i="220"/>
  <c r="I623" i="220"/>
  <c r="J622" i="220"/>
  <c r="I622" i="220"/>
  <c r="J621" i="220"/>
  <c r="I621" i="220"/>
  <c r="J620" i="220"/>
  <c r="I620" i="220"/>
  <c r="J619" i="220"/>
  <c r="I619" i="220"/>
  <c r="J618" i="220"/>
  <c r="I618" i="220"/>
  <c r="J617" i="220"/>
  <c r="I617" i="220"/>
  <c r="J616" i="220"/>
  <c r="I616" i="220"/>
  <c r="J615" i="220"/>
  <c r="I615" i="220"/>
  <c r="J614" i="220"/>
  <c r="I614" i="220"/>
  <c r="J613" i="220"/>
  <c r="I613" i="220"/>
  <c r="J612" i="220"/>
  <c r="I612" i="220"/>
  <c r="J611" i="220"/>
  <c r="I611" i="220"/>
  <c r="J610" i="220"/>
  <c r="I610" i="220"/>
  <c r="J609" i="220"/>
  <c r="I609" i="220"/>
  <c r="J608" i="220"/>
  <c r="I608" i="220"/>
  <c r="J607" i="220"/>
  <c r="I607" i="220"/>
  <c r="J606" i="220"/>
  <c r="I606" i="220"/>
  <c r="J605" i="220"/>
  <c r="I605" i="220"/>
  <c r="J604" i="220"/>
  <c r="I604" i="220"/>
  <c r="J603" i="220"/>
  <c r="I603" i="220"/>
  <c r="J602" i="220"/>
  <c r="I602" i="220"/>
  <c r="J601" i="220"/>
  <c r="I601" i="220"/>
  <c r="J600" i="220"/>
  <c r="I600" i="220"/>
  <c r="J599" i="220"/>
  <c r="I599" i="220"/>
  <c r="J598" i="220"/>
  <c r="I598" i="220"/>
  <c r="J597" i="220"/>
  <c r="I597" i="220"/>
  <c r="J596" i="220"/>
  <c r="I596" i="220"/>
  <c r="J595" i="220"/>
  <c r="I595" i="220"/>
  <c r="J594" i="220"/>
  <c r="I594" i="220"/>
  <c r="J593" i="220"/>
  <c r="I593" i="220"/>
  <c r="J592" i="220"/>
  <c r="I592" i="220"/>
  <c r="J591" i="220"/>
  <c r="I591" i="220"/>
  <c r="J590" i="220"/>
  <c r="I590" i="220"/>
  <c r="J589" i="220"/>
  <c r="I589" i="220"/>
  <c r="J588" i="220"/>
  <c r="I588" i="220"/>
  <c r="J587" i="220"/>
  <c r="I587" i="220"/>
  <c r="J586" i="220"/>
  <c r="I586" i="220"/>
  <c r="J585" i="220"/>
  <c r="I585" i="220"/>
  <c r="J584" i="220"/>
  <c r="I584" i="220"/>
  <c r="J583" i="220"/>
  <c r="I583" i="220"/>
  <c r="J582" i="220"/>
  <c r="I582" i="220"/>
  <c r="J581" i="220"/>
  <c r="I581" i="220"/>
  <c r="J580" i="220"/>
  <c r="I580" i="220"/>
  <c r="J579" i="220"/>
  <c r="I579" i="220"/>
  <c r="J578" i="220"/>
  <c r="I578" i="220"/>
  <c r="J577" i="220"/>
  <c r="I577" i="220"/>
  <c r="J576" i="220"/>
  <c r="I576" i="220"/>
  <c r="J575" i="220"/>
  <c r="I575" i="220"/>
  <c r="J574" i="220"/>
  <c r="I574" i="220"/>
  <c r="J573" i="220"/>
  <c r="I573" i="220"/>
  <c r="J572" i="220"/>
  <c r="I572" i="220"/>
  <c r="J571" i="220"/>
  <c r="I571" i="220"/>
  <c r="J570" i="220"/>
  <c r="I570" i="220"/>
  <c r="J569" i="220"/>
  <c r="I569" i="220"/>
  <c r="J568" i="220"/>
  <c r="I568" i="220"/>
  <c r="J567" i="220"/>
  <c r="I567" i="220"/>
  <c r="J566" i="220"/>
  <c r="I566" i="220"/>
  <c r="J565" i="220"/>
  <c r="I565" i="220"/>
  <c r="J564" i="220"/>
  <c r="I564" i="220"/>
  <c r="J563" i="220"/>
  <c r="I563" i="220"/>
  <c r="J562" i="220"/>
  <c r="I562" i="220"/>
  <c r="J561" i="220"/>
  <c r="I561" i="220"/>
  <c r="J560" i="220"/>
  <c r="I560" i="220"/>
  <c r="J559" i="220"/>
  <c r="I559" i="220"/>
  <c r="J558" i="220"/>
  <c r="I558" i="220"/>
  <c r="J557" i="220"/>
  <c r="I557" i="220"/>
  <c r="J556" i="220"/>
  <c r="I556" i="220"/>
  <c r="J555" i="220"/>
  <c r="I555" i="220"/>
  <c r="J554" i="220"/>
  <c r="I554" i="220"/>
  <c r="J553" i="220"/>
  <c r="I553" i="220"/>
  <c r="J552" i="220"/>
  <c r="I552" i="220"/>
  <c r="J551" i="220"/>
  <c r="I551" i="220"/>
  <c r="J550" i="220"/>
  <c r="I550" i="220"/>
  <c r="J549" i="220"/>
  <c r="I549" i="220"/>
  <c r="J548" i="220"/>
  <c r="I548" i="220"/>
  <c r="J547" i="220"/>
  <c r="I547" i="220"/>
  <c r="J546" i="220"/>
  <c r="I546" i="220"/>
  <c r="J545" i="220"/>
  <c r="I545" i="220"/>
  <c r="J544" i="220"/>
  <c r="I544" i="220"/>
  <c r="J543" i="220"/>
  <c r="I543" i="220"/>
  <c r="J542" i="220"/>
  <c r="I542" i="220"/>
  <c r="J541" i="220"/>
  <c r="I541" i="220"/>
  <c r="J540" i="220"/>
  <c r="I540" i="220"/>
  <c r="J539" i="220"/>
  <c r="I539" i="220"/>
  <c r="J538" i="220"/>
  <c r="I538" i="220"/>
  <c r="J537" i="220"/>
  <c r="I537" i="220"/>
  <c r="J536" i="220"/>
  <c r="I536" i="220"/>
  <c r="J535" i="220"/>
  <c r="I535" i="220"/>
  <c r="J534" i="220"/>
  <c r="I534" i="220"/>
  <c r="J533" i="220"/>
  <c r="I533" i="220"/>
  <c r="J532" i="220"/>
  <c r="I532" i="220"/>
  <c r="J531" i="220"/>
  <c r="I531" i="220"/>
  <c r="J530" i="220"/>
  <c r="I530" i="220"/>
  <c r="J529" i="220"/>
  <c r="I529" i="220"/>
  <c r="J528" i="220"/>
  <c r="I528" i="220"/>
  <c r="J527" i="220"/>
  <c r="I527" i="220"/>
  <c r="J526" i="220"/>
  <c r="I526" i="220"/>
  <c r="J525" i="220"/>
  <c r="I525" i="220"/>
  <c r="J524" i="220"/>
  <c r="I524" i="220"/>
  <c r="J523" i="220"/>
  <c r="I523" i="220"/>
  <c r="J522" i="220"/>
  <c r="I522" i="220"/>
  <c r="J521" i="220"/>
  <c r="I521" i="220"/>
  <c r="J520" i="220"/>
  <c r="I520" i="220"/>
  <c r="J519" i="220"/>
  <c r="I519" i="220"/>
  <c r="J518" i="220"/>
  <c r="I518" i="220"/>
  <c r="J517" i="220"/>
  <c r="I517" i="220"/>
  <c r="J516" i="220"/>
  <c r="I516" i="220"/>
  <c r="J515" i="220"/>
  <c r="I515" i="220"/>
  <c r="J514" i="220"/>
  <c r="I514" i="220"/>
  <c r="J513" i="220"/>
  <c r="I513" i="220"/>
  <c r="J512" i="220"/>
  <c r="I512" i="220"/>
  <c r="J511" i="220"/>
  <c r="I511" i="220"/>
  <c r="J510" i="220"/>
  <c r="I510" i="220"/>
  <c r="J509" i="220"/>
  <c r="I509" i="220"/>
  <c r="J508" i="220"/>
  <c r="I508" i="220"/>
  <c r="J507" i="220"/>
  <c r="I507" i="220"/>
  <c r="J506" i="220"/>
  <c r="I506" i="220"/>
  <c r="J505" i="220"/>
  <c r="I505" i="220"/>
  <c r="J504" i="220"/>
  <c r="I504" i="220"/>
  <c r="J503" i="220"/>
  <c r="I503" i="220"/>
  <c r="J502" i="220"/>
  <c r="I502" i="220"/>
  <c r="J501" i="220"/>
  <c r="I501" i="220"/>
  <c r="J500" i="220"/>
  <c r="I500" i="220"/>
  <c r="J499" i="220"/>
  <c r="I499" i="220"/>
  <c r="J498" i="220"/>
  <c r="I498" i="220"/>
  <c r="J497" i="220"/>
  <c r="I497" i="220"/>
  <c r="J496" i="220"/>
  <c r="I496" i="220"/>
  <c r="J495" i="220"/>
  <c r="I495" i="220"/>
  <c r="J494" i="220"/>
  <c r="I494" i="220"/>
  <c r="J493" i="220"/>
  <c r="I493" i="220"/>
  <c r="J492" i="220"/>
  <c r="I492" i="220"/>
  <c r="J491" i="220"/>
  <c r="I491" i="220"/>
  <c r="J490" i="220"/>
  <c r="I490" i="220"/>
  <c r="J489" i="220"/>
  <c r="I489" i="220"/>
  <c r="J488" i="220"/>
  <c r="I488" i="220"/>
  <c r="J487" i="220"/>
  <c r="I487" i="220"/>
  <c r="J486" i="220"/>
  <c r="I486" i="220"/>
  <c r="J485" i="220"/>
  <c r="I485" i="220"/>
  <c r="J484" i="220"/>
  <c r="I484" i="220"/>
  <c r="J483" i="220"/>
  <c r="I483" i="220"/>
  <c r="J482" i="220"/>
  <c r="I482" i="220"/>
  <c r="J481" i="220"/>
  <c r="I481" i="220"/>
  <c r="J480" i="220"/>
  <c r="I480" i="220"/>
  <c r="J479" i="220"/>
  <c r="I479" i="220"/>
  <c r="J478" i="220"/>
  <c r="I478" i="220"/>
  <c r="J477" i="220"/>
  <c r="I477" i="220"/>
  <c r="J476" i="220"/>
  <c r="I476" i="220"/>
  <c r="J475" i="220"/>
  <c r="I475" i="220"/>
  <c r="J474" i="220"/>
  <c r="I474" i="220"/>
  <c r="J473" i="220"/>
  <c r="I473" i="220"/>
  <c r="J472" i="220"/>
  <c r="I472" i="220"/>
  <c r="J471" i="220"/>
  <c r="I471" i="220"/>
  <c r="J470" i="220"/>
  <c r="I470" i="220"/>
  <c r="J469" i="220"/>
  <c r="I469" i="220"/>
  <c r="J468" i="220"/>
  <c r="I468" i="220"/>
  <c r="J467" i="220"/>
  <c r="I467" i="220"/>
  <c r="J466" i="220"/>
  <c r="I466" i="220"/>
  <c r="J465" i="220"/>
  <c r="I465" i="220"/>
  <c r="J464" i="220"/>
  <c r="I464" i="220"/>
  <c r="J463" i="220"/>
  <c r="I463" i="220"/>
  <c r="J462" i="220"/>
  <c r="I462" i="220"/>
  <c r="J461" i="220"/>
  <c r="I461" i="220"/>
  <c r="J460" i="220"/>
  <c r="I460" i="220"/>
  <c r="J459" i="220"/>
  <c r="I459" i="220"/>
  <c r="J458" i="220"/>
  <c r="I458" i="220"/>
  <c r="J457" i="220"/>
  <c r="I457" i="220"/>
  <c r="J456" i="220"/>
  <c r="I456" i="220"/>
  <c r="J455" i="220"/>
  <c r="I455" i="220"/>
  <c r="J454" i="220"/>
  <c r="I454" i="220"/>
  <c r="J453" i="220"/>
  <c r="I453" i="220"/>
  <c r="J452" i="220"/>
  <c r="I452" i="220"/>
  <c r="J451" i="220"/>
  <c r="I451" i="220"/>
  <c r="J450" i="220"/>
  <c r="I450" i="220"/>
  <c r="J449" i="220"/>
  <c r="I449" i="220"/>
  <c r="J448" i="220"/>
  <c r="I448" i="220"/>
  <c r="J447" i="220"/>
  <c r="I447" i="220"/>
  <c r="J446" i="220"/>
  <c r="I446" i="220"/>
  <c r="J445" i="220"/>
  <c r="I445" i="220"/>
  <c r="J444" i="220"/>
  <c r="I444" i="220"/>
  <c r="J443" i="220"/>
  <c r="I443" i="220"/>
  <c r="J442" i="220"/>
  <c r="I442" i="220"/>
  <c r="J441" i="220"/>
  <c r="I441" i="220"/>
  <c r="J440" i="220"/>
  <c r="I440" i="220"/>
  <c r="J439" i="220"/>
  <c r="I439" i="220"/>
  <c r="J438" i="220"/>
  <c r="I438" i="220"/>
  <c r="J437" i="220"/>
  <c r="I437" i="220"/>
  <c r="J436" i="220"/>
  <c r="I436" i="220"/>
  <c r="J435" i="220"/>
  <c r="I435" i="220"/>
  <c r="J434" i="220"/>
  <c r="I434" i="220"/>
  <c r="J433" i="220"/>
  <c r="I433" i="220"/>
  <c r="J432" i="220"/>
  <c r="I432" i="220"/>
  <c r="J431" i="220"/>
  <c r="I431" i="220"/>
  <c r="J430" i="220"/>
  <c r="I430" i="220"/>
  <c r="J429" i="220"/>
  <c r="I429" i="220"/>
  <c r="J428" i="220"/>
  <c r="I428" i="220"/>
  <c r="J427" i="220"/>
  <c r="I427" i="220"/>
  <c r="J426" i="220"/>
  <c r="I426" i="220"/>
  <c r="J425" i="220"/>
  <c r="I425" i="220"/>
  <c r="J424" i="220"/>
  <c r="I424" i="220"/>
  <c r="J423" i="220"/>
  <c r="I423" i="220"/>
  <c r="J422" i="220"/>
  <c r="I422" i="220"/>
  <c r="J421" i="220"/>
  <c r="I421" i="220"/>
  <c r="J420" i="220"/>
  <c r="I420" i="220"/>
  <c r="J419" i="220"/>
  <c r="I419" i="220"/>
  <c r="J418" i="220"/>
  <c r="I418" i="220"/>
  <c r="J417" i="220"/>
  <c r="I417" i="220"/>
  <c r="J416" i="220"/>
  <c r="I416" i="220"/>
  <c r="J415" i="220"/>
  <c r="I415" i="220"/>
  <c r="J414" i="220"/>
  <c r="I414" i="220"/>
  <c r="J413" i="220"/>
  <c r="I413" i="220"/>
  <c r="J412" i="220"/>
  <c r="I412" i="220"/>
  <c r="J411" i="220"/>
  <c r="I411" i="220"/>
  <c r="J410" i="220"/>
  <c r="I410" i="220"/>
  <c r="J409" i="220"/>
  <c r="I409" i="220"/>
  <c r="J408" i="220"/>
  <c r="I408" i="220"/>
  <c r="J407" i="220"/>
  <c r="I407" i="220"/>
  <c r="J406" i="220"/>
  <c r="I406" i="220"/>
  <c r="J405" i="220"/>
  <c r="I405" i="220"/>
  <c r="J404" i="220"/>
  <c r="I404" i="220"/>
  <c r="J403" i="220"/>
  <c r="I403" i="220"/>
  <c r="J402" i="220"/>
  <c r="I402" i="220"/>
  <c r="J401" i="220"/>
  <c r="I401" i="220"/>
  <c r="J400" i="220"/>
  <c r="I400" i="220"/>
  <c r="J399" i="220"/>
  <c r="I399" i="220"/>
  <c r="J398" i="220"/>
  <c r="I398" i="220"/>
  <c r="J397" i="220"/>
  <c r="I397" i="220"/>
  <c r="J396" i="220"/>
  <c r="I396" i="220"/>
  <c r="J395" i="220"/>
  <c r="I395" i="220"/>
  <c r="J394" i="220"/>
  <c r="I394" i="220"/>
  <c r="J393" i="220"/>
  <c r="I393" i="220"/>
  <c r="J392" i="220"/>
  <c r="I392" i="220"/>
  <c r="J391" i="220"/>
  <c r="I391" i="220"/>
  <c r="J390" i="220"/>
  <c r="I390" i="220"/>
  <c r="J389" i="220"/>
  <c r="I389" i="220"/>
  <c r="J388" i="220"/>
  <c r="I388" i="220"/>
  <c r="J387" i="220"/>
  <c r="I387" i="220"/>
  <c r="J792" i="220"/>
  <c r="I792" i="220"/>
  <c r="J791" i="220"/>
  <c r="I791" i="220"/>
  <c r="J790" i="220"/>
  <c r="I790" i="220"/>
  <c r="J789" i="220"/>
  <c r="I789" i="220"/>
  <c r="J788" i="220"/>
  <c r="I788" i="220"/>
  <c r="J787" i="220"/>
  <c r="I787" i="220"/>
  <c r="J786" i="220"/>
  <c r="I786" i="220"/>
  <c r="J785" i="220"/>
  <c r="I785" i="220"/>
  <c r="J784" i="220"/>
  <c r="I784" i="220"/>
  <c r="J783" i="220"/>
  <c r="I783" i="220"/>
  <c r="J782" i="220"/>
  <c r="I782" i="220"/>
  <c r="J781" i="220"/>
  <c r="I781" i="220"/>
  <c r="J780" i="220"/>
  <c r="I780" i="220"/>
  <c r="J779" i="220"/>
  <c r="I779" i="220"/>
  <c r="J778" i="220"/>
  <c r="I778" i="220"/>
  <c r="J777" i="220"/>
  <c r="I777" i="220"/>
  <c r="J776" i="220"/>
  <c r="I776" i="220"/>
  <c r="J775" i="220"/>
  <c r="I775" i="220"/>
  <c r="J774" i="220"/>
  <c r="I774" i="220"/>
  <c r="J773" i="220"/>
  <c r="I773" i="220"/>
  <c r="J772" i="220"/>
  <c r="I772" i="220"/>
  <c r="J771" i="220"/>
  <c r="I771" i="220"/>
  <c r="J770" i="220"/>
  <c r="I770" i="220"/>
  <c r="J769" i="220"/>
  <c r="I769" i="220"/>
  <c r="J768" i="220"/>
  <c r="I768" i="220"/>
  <c r="J767" i="220"/>
  <c r="I767" i="220"/>
  <c r="J766" i="220"/>
  <c r="I766" i="220"/>
  <c r="J765" i="220"/>
  <c r="I765" i="220"/>
  <c r="J764" i="220"/>
  <c r="I764" i="220"/>
  <c r="J763" i="220"/>
  <c r="I763" i="220"/>
  <c r="J762" i="220"/>
  <c r="I762" i="220"/>
  <c r="J761" i="220"/>
  <c r="I761" i="220"/>
  <c r="J760" i="220"/>
  <c r="I760" i="220"/>
  <c r="J759" i="220"/>
  <c r="I759" i="220"/>
  <c r="J758" i="220"/>
  <c r="I758" i="220"/>
  <c r="J757" i="220"/>
  <c r="I757" i="220"/>
  <c r="J756" i="220"/>
  <c r="I756" i="220"/>
  <c r="J755" i="220"/>
  <c r="I755" i="220"/>
  <c r="J754" i="220"/>
  <c r="I754" i="220"/>
  <c r="J753" i="220"/>
  <c r="I753" i="220"/>
  <c r="J752" i="220"/>
  <c r="I752" i="220"/>
  <c r="J751" i="220"/>
  <c r="I751" i="220"/>
  <c r="J750" i="220"/>
  <c r="I750" i="220"/>
  <c r="J749" i="220"/>
  <c r="I749" i="220"/>
  <c r="J748" i="220"/>
  <c r="I748" i="220"/>
  <c r="J747" i="220"/>
  <c r="I747" i="220"/>
  <c r="J746" i="220"/>
  <c r="I746" i="220"/>
  <c r="J745" i="220"/>
  <c r="I745" i="220"/>
  <c r="J744" i="220"/>
  <c r="I744" i="220"/>
  <c r="J743" i="220"/>
  <c r="I743" i="220"/>
  <c r="J742" i="220"/>
  <c r="I742" i="220"/>
  <c r="J741" i="220"/>
  <c r="I741" i="220"/>
  <c r="J740" i="220"/>
  <c r="I740" i="220"/>
  <c r="J739" i="220"/>
  <c r="I739" i="220"/>
  <c r="J738" i="220"/>
  <c r="I738" i="220"/>
  <c r="J737" i="220"/>
  <c r="I737" i="220"/>
  <c r="J736" i="220"/>
  <c r="I736" i="220"/>
  <c r="J735" i="220"/>
  <c r="I735" i="220"/>
  <c r="J734" i="220"/>
  <c r="I734" i="220"/>
  <c r="J733" i="220"/>
  <c r="I733" i="220"/>
  <c r="J732" i="220"/>
  <c r="I732" i="220"/>
  <c r="J731" i="220"/>
  <c r="I731" i="220"/>
  <c r="J730" i="220"/>
  <c r="I730" i="220"/>
  <c r="J729" i="220"/>
  <c r="I729" i="220"/>
  <c r="J728" i="220"/>
  <c r="I728" i="220"/>
  <c r="J727" i="220"/>
  <c r="I727" i="220"/>
  <c r="J726" i="220"/>
  <c r="I726" i="220"/>
  <c r="J725" i="220"/>
  <c r="I725" i="220"/>
  <c r="J724" i="220"/>
  <c r="I724" i="220"/>
  <c r="J723" i="220"/>
  <c r="I723" i="220"/>
  <c r="J722" i="220"/>
  <c r="I722" i="220"/>
  <c r="J721" i="220"/>
  <c r="I721" i="220"/>
  <c r="J720" i="220"/>
  <c r="I720" i="220"/>
  <c r="J719" i="220"/>
  <c r="I719" i="220"/>
  <c r="J718" i="220"/>
  <c r="I718" i="220"/>
  <c r="J717" i="220"/>
  <c r="I717" i="220"/>
  <c r="J716" i="220"/>
  <c r="I716" i="220"/>
  <c r="J715" i="220"/>
  <c r="I715" i="220"/>
  <c r="J714" i="220"/>
  <c r="I714" i="220"/>
  <c r="J713" i="220"/>
  <c r="I713" i="220"/>
  <c r="J712" i="220"/>
  <c r="I712" i="220"/>
  <c r="J711" i="220"/>
  <c r="I711" i="220"/>
  <c r="J710" i="220"/>
  <c r="I710" i="220"/>
  <c r="J709" i="220"/>
  <c r="I709" i="220"/>
  <c r="J708" i="220"/>
  <c r="I708" i="220"/>
  <c r="J707" i="220"/>
  <c r="I707" i="220"/>
  <c r="J795" i="220"/>
  <c r="I795" i="220"/>
  <c r="J794" i="220"/>
  <c r="I794" i="220"/>
  <c r="J793" i="220"/>
  <c r="I793" i="220"/>
  <c r="J108" i="220"/>
  <c r="I108" i="220"/>
  <c r="J107" i="220"/>
  <c r="I107" i="220"/>
  <c r="J106" i="220"/>
  <c r="I106" i="220"/>
  <c r="J105" i="220"/>
  <c r="I105" i="220"/>
  <c r="J104" i="220"/>
  <c r="I104" i="220"/>
  <c r="J103" i="220"/>
  <c r="I103" i="220"/>
  <c r="J102" i="220"/>
  <c r="I102" i="220"/>
  <c r="J101" i="220"/>
  <c r="I101" i="220"/>
  <c r="J100" i="220"/>
  <c r="I100" i="220"/>
  <c r="J99" i="220"/>
  <c r="I99" i="220"/>
  <c r="J98" i="220"/>
  <c r="I98" i="220"/>
  <c r="J97" i="220"/>
  <c r="I97" i="220"/>
  <c r="J96" i="220"/>
  <c r="I96" i="220"/>
  <c r="J95" i="220"/>
  <c r="I95" i="220"/>
  <c r="J94" i="220"/>
  <c r="I94" i="220"/>
  <c r="J93" i="220"/>
  <c r="I93" i="220"/>
  <c r="J92" i="220"/>
  <c r="I92" i="220"/>
  <c r="J91" i="220"/>
  <c r="I91" i="220"/>
  <c r="J90" i="220"/>
  <c r="I90" i="220"/>
  <c r="J89" i="220"/>
  <c r="I89" i="220"/>
  <c r="J88" i="220"/>
  <c r="I88" i="220"/>
  <c r="J87" i="220"/>
  <c r="I87" i="220"/>
  <c r="J86" i="220"/>
  <c r="I86" i="220"/>
  <c r="J85" i="220"/>
  <c r="I85" i="220"/>
  <c r="J84" i="220"/>
  <c r="I84" i="220"/>
  <c r="J83" i="220"/>
  <c r="I83" i="220"/>
  <c r="J82" i="220"/>
  <c r="I82" i="220"/>
  <c r="J81" i="220"/>
  <c r="I81" i="220"/>
  <c r="J80" i="220"/>
  <c r="I80" i="220"/>
  <c r="J79" i="220"/>
  <c r="I79" i="220"/>
  <c r="J78" i="220"/>
  <c r="I78" i="220"/>
  <c r="J77" i="220"/>
  <c r="I77" i="220"/>
  <c r="J76" i="220"/>
  <c r="I76" i="220"/>
  <c r="J75" i="220"/>
  <c r="I75" i="220"/>
  <c r="J74" i="220"/>
  <c r="I74" i="220"/>
  <c r="J73" i="220"/>
  <c r="I73" i="220"/>
  <c r="J72" i="220"/>
  <c r="I72" i="220"/>
  <c r="J71" i="220"/>
  <c r="I71" i="220"/>
  <c r="J70" i="220"/>
  <c r="I70" i="220"/>
  <c r="J69" i="220"/>
  <c r="I69" i="220"/>
  <c r="J68" i="220"/>
  <c r="I68" i="220"/>
  <c r="J67" i="220"/>
  <c r="I67" i="220"/>
  <c r="J66" i="220"/>
  <c r="I66" i="220"/>
  <c r="J65" i="220"/>
  <c r="I65" i="220"/>
  <c r="J64" i="220"/>
  <c r="I64" i="220"/>
  <c r="J63" i="220"/>
  <c r="I63" i="220"/>
  <c r="J62" i="220"/>
  <c r="I62" i="220"/>
  <c r="J61" i="220"/>
  <c r="I61" i="220"/>
  <c r="J60" i="220"/>
  <c r="I60" i="220"/>
  <c r="J59" i="220"/>
  <c r="I59" i="220"/>
  <c r="J58" i="220"/>
  <c r="I58" i="220"/>
  <c r="J57" i="220"/>
  <c r="I57" i="220"/>
  <c r="J56" i="220"/>
  <c r="I56" i="220"/>
  <c r="J55" i="220"/>
  <c r="I55" i="220"/>
  <c r="J54" i="220"/>
  <c r="I54" i="220"/>
  <c r="J230" i="220"/>
  <c r="I230" i="220"/>
  <c r="J229" i="220"/>
  <c r="I229" i="220"/>
  <c r="J228" i="220"/>
  <c r="I228" i="220"/>
  <c r="J227" i="220"/>
  <c r="I227" i="220"/>
  <c r="J226" i="220"/>
  <c r="I226" i="220"/>
  <c r="J225" i="220"/>
  <c r="I225" i="220"/>
  <c r="J224" i="220"/>
  <c r="I224" i="220"/>
  <c r="J223" i="220"/>
  <c r="I223" i="220"/>
  <c r="J222" i="220"/>
  <c r="I222" i="220"/>
  <c r="J221" i="220"/>
  <c r="I221" i="220"/>
  <c r="J220" i="220"/>
  <c r="I220" i="220"/>
  <c r="J219" i="220"/>
  <c r="I219" i="220"/>
  <c r="J218" i="220"/>
  <c r="I218" i="220"/>
  <c r="J217" i="220"/>
  <c r="I217" i="220"/>
  <c r="J216" i="220"/>
  <c r="I216" i="220"/>
  <c r="J215" i="220"/>
  <c r="I215" i="220"/>
  <c r="J214" i="220"/>
  <c r="I214" i="220"/>
  <c r="J213" i="220"/>
  <c r="I213" i="220"/>
  <c r="J212" i="220"/>
  <c r="I212" i="220"/>
  <c r="J211" i="220"/>
  <c r="I211" i="220"/>
  <c r="J210" i="220"/>
  <c r="I210" i="220"/>
  <c r="J209" i="220"/>
  <c r="I209" i="220"/>
  <c r="J208" i="220"/>
  <c r="I208" i="220"/>
  <c r="J207" i="220"/>
  <c r="I207" i="220"/>
  <c r="J206" i="220"/>
  <c r="I206" i="220"/>
  <c r="J205" i="220"/>
  <c r="I205" i="220"/>
  <c r="J204" i="220"/>
  <c r="I204" i="220"/>
  <c r="J203" i="220"/>
  <c r="I203" i="220"/>
  <c r="J202" i="220"/>
  <c r="I202" i="220"/>
  <c r="J201" i="220"/>
  <c r="I201" i="220"/>
  <c r="J200" i="220"/>
  <c r="I200" i="220"/>
  <c r="J199" i="220"/>
  <c r="I199" i="220"/>
  <c r="J198" i="220"/>
  <c r="I198" i="220"/>
  <c r="J197" i="220"/>
  <c r="I197" i="220"/>
  <c r="J196" i="220"/>
  <c r="I196" i="220"/>
  <c r="J195" i="220"/>
  <c r="I195" i="220"/>
  <c r="J194" i="220"/>
  <c r="I194" i="220"/>
  <c r="J193" i="220"/>
  <c r="I193" i="220"/>
  <c r="J192" i="220"/>
  <c r="I192" i="220"/>
  <c r="J191" i="220"/>
  <c r="I191" i="220"/>
  <c r="J190" i="220"/>
  <c r="I190" i="220"/>
  <c r="J189" i="220"/>
  <c r="I189" i="220"/>
  <c r="J188" i="220"/>
  <c r="I188" i="220"/>
  <c r="J187" i="220"/>
  <c r="I187" i="220"/>
  <c r="J186" i="220"/>
  <c r="I186" i="220"/>
  <c r="J185" i="220"/>
  <c r="I185" i="220"/>
  <c r="J184" i="220"/>
  <c r="I184" i="220"/>
  <c r="J183" i="220"/>
  <c r="I183" i="220"/>
  <c r="J182" i="220"/>
  <c r="I182" i="220"/>
  <c r="J181" i="220"/>
  <c r="I181" i="220"/>
  <c r="J180" i="220"/>
  <c r="I180" i="220"/>
  <c r="J179" i="220"/>
  <c r="I179" i="220"/>
  <c r="J178" i="220"/>
  <c r="I178" i="220"/>
  <c r="J177" i="220"/>
  <c r="I177" i="220"/>
  <c r="J176" i="220"/>
  <c r="I176" i="220"/>
  <c r="J175" i="220"/>
  <c r="I175" i="220"/>
  <c r="J174" i="220"/>
  <c r="I174" i="220"/>
  <c r="J173" i="220"/>
  <c r="I173" i="220"/>
  <c r="J172" i="220"/>
  <c r="I172" i="220"/>
  <c r="J171" i="220"/>
  <c r="I171" i="220"/>
  <c r="J170" i="220"/>
  <c r="I170" i="220"/>
  <c r="J169" i="220"/>
  <c r="I169" i="220"/>
  <c r="J168" i="220"/>
  <c r="I168" i="220"/>
  <c r="J167" i="220"/>
  <c r="I167" i="220"/>
  <c r="J166" i="220"/>
  <c r="I166" i="220"/>
  <c r="J165" i="220"/>
  <c r="I165" i="220"/>
  <c r="J164" i="220"/>
  <c r="I164" i="220"/>
  <c r="J163" i="220"/>
  <c r="I163" i="220"/>
  <c r="J162" i="220"/>
  <c r="I162" i="220"/>
  <c r="J161" i="220"/>
  <c r="I161" i="220"/>
  <c r="J160" i="220"/>
  <c r="I160" i="220"/>
  <c r="J159" i="220"/>
  <c r="I159" i="220"/>
  <c r="J158" i="220"/>
  <c r="I158" i="220"/>
  <c r="J157" i="220"/>
  <c r="I157" i="220"/>
  <c r="J156" i="220"/>
  <c r="I156" i="220"/>
  <c r="J155" i="220"/>
  <c r="I155" i="220"/>
  <c r="J154" i="220"/>
  <c r="I154" i="220"/>
  <c r="J153" i="220"/>
  <c r="I153" i="220"/>
  <c r="J152" i="220"/>
  <c r="I152" i="220"/>
  <c r="J151" i="220"/>
  <c r="I151" i="220"/>
  <c r="J150" i="220"/>
  <c r="I150" i="220"/>
  <c r="J149" i="220"/>
  <c r="I149" i="220"/>
  <c r="J148" i="220"/>
  <c r="I148" i="220"/>
  <c r="J147" i="220"/>
  <c r="I147" i="220"/>
  <c r="J146" i="220"/>
  <c r="I146" i="220"/>
  <c r="J145" i="220"/>
  <c r="I145" i="220"/>
  <c r="J144" i="220"/>
  <c r="I144" i="220"/>
  <c r="J143" i="220"/>
  <c r="I143" i="220"/>
  <c r="J142" i="220"/>
  <c r="I142" i="220"/>
  <c r="J141" i="220"/>
  <c r="I141" i="220"/>
  <c r="J140" i="220"/>
  <c r="I140" i="220"/>
  <c r="J139" i="220"/>
  <c r="I139" i="220"/>
  <c r="J138" i="220"/>
  <c r="I138" i="220"/>
  <c r="J137" i="220"/>
  <c r="I137" i="220"/>
  <c r="J136" i="220"/>
  <c r="I136" i="220"/>
  <c r="J135" i="220"/>
  <c r="I135" i="220"/>
  <c r="J134" i="220"/>
  <c r="I134" i="220"/>
  <c r="J133" i="220"/>
  <c r="I133" i="220"/>
  <c r="J132" i="220"/>
  <c r="I132" i="220"/>
  <c r="J131" i="220"/>
  <c r="I131" i="220"/>
  <c r="J130" i="220"/>
  <c r="I130" i="220"/>
  <c r="J129" i="220"/>
  <c r="I129" i="220"/>
  <c r="J128" i="220"/>
  <c r="I128" i="220"/>
  <c r="J127" i="220"/>
  <c r="I127" i="220"/>
  <c r="J126" i="220"/>
  <c r="I126" i="220"/>
  <c r="J125" i="220"/>
  <c r="I125" i="220"/>
  <c r="J124" i="220"/>
  <c r="I124" i="220"/>
  <c r="J123" i="220"/>
  <c r="I123" i="220"/>
  <c r="J122" i="220"/>
  <c r="I122" i="220"/>
  <c r="J121" i="220"/>
  <c r="I121" i="220"/>
  <c r="J120" i="220"/>
  <c r="I120" i="220"/>
  <c r="J119" i="220"/>
  <c r="I119" i="220"/>
  <c r="J118" i="220"/>
  <c r="I118" i="220"/>
  <c r="J117" i="220"/>
  <c r="I117" i="220"/>
  <c r="J116" i="220"/>
  <c r="I116" i="220"/>
  <c r="J115" i="220"/>
  <c r="I115" i="220"/>
  <c r="J114" i="220"/>
  <c r="I114" i="220"/>
  <c r="J113" i="220"/>
  <c r="I113" i="220"/>
  <c r="J112" i="220"/>
  <c r="I112" i="220"/>
  <c r="J111" i="220"/>
  <c r="I111" i="220"/>
  <c r="J110" i="220"/>
  <c r="I110" i="220"/>
  <c r="J109" i="220"/>
  <c r="I109" i="220"/>
  <c r="J265" i="220"/>
  <c r="I265" i="220"/>
  <c r="J264" i="220"/>
  <c r="I264" i="220"/>
  <c r="J263" i="220"/>
  <c r="I263" i="220"/>
  <c r="J262" i="220"/>
  <c r="I262" i="220"/>
  <c r="J261" i="220"/>
  <c r="I261" i="220"/>
  <c r="J260" i="220"/>
  <c r="I260" i="220"/>
  <c r="J259" i="220"/>
  <c r="I259" i="220"/>
  <c r="J258" i="220"/>
  <c r="I258" i="220"/>
  <c r="J257" i="220"/>
  <c r="I257" i="220"/>
  <c r="J256" i="220"/>
  <c r="I256" i="220"/>
  <c r="J255" i="220"/>
  <c r="I255" i="220"/>
  <c r="J254" i="220"/>
  <c r="I254" i="220"/>
  <c r="J253" i="220"/>
  <c r="I253" i="220"/>
  <c r="J252" i="220"/>
  <c r="I252" i="220"/>
  <c r="J251" i="220"/>
  <c r="I251" i="220"/>
  <c r="J250" i="220"/>
  <c r="I250" i="220"/>
  <c r="J249" i="220"/>
  <c r="I249" i="220"/>
  <c r="J248" i="220"/>
  <c r="I248" i="220"/>
  <c r="J247" i="220"/>
  <c r="I247" i="220"/>
  <c r="J246" i="220"/>
  <c r="I246" i="220"/>
  <c r="J245" i="220"/>
  <c r="I245" i="220"/>
  <c r="J244" i="220"/>
  <c r="I244" i="220"/>
  <c r="J243" i="220"/>
  <c r="I243" i="220"/>
  <c r="J242" i="220"/>
  <c r="I242" i="220"/>
  <c r="J241" i="220"/>
  <c r="I241" i="220"/>
  <c r="J240" i="220"/>
  <c r="I240" i="220"/>
  <c r="J239" i="220"/>
  <c r="I239" i="220"/>
  <c r="J238" i="220"/>
  <c r="I238" i="220"/>
  <c r="J237" i="220"/>
  <c r="I237" i="220"/>
  <c r="J236" i="220"/>
  <c r="I236" i="220"/>
  <c r="J235" i="220"/>
  <c r="I235" i="220"/>
  <c r="J234" i="220"/>
  <c r="I234" i="220"/>
  <c r="J233" i="220"/>
  <c r="I233" i="220"/>
  <c r="J232" i="220"/>
  <c r="I232" i="220"/>
  <c r="J231" i="220"/>
  <c r="I231" i="220"/>
  <c r="J305" i="220"/>
  <c r="I305" i="220"/>
  <c r="J304" i="220"/>
  <c r="I304" i="220"/>
  <c r="J303" i="220"/>
  <c r="I303" i="220"/>
  <c r="J302" i="220"/>
  <c r="I302" i="220"/>
  <c r="J301" i="220"/>
  <c r="I301" i="220"/>
  <c r="J300" i="220"/>
  <c r="I300" i="220"/>
  <c r="J299" i="220"/>
  <c r="I299" i="220"/>
  <c r="J298" i="220"/>
  <c r="I298" i="220"/>
  <c r="J297" i="220"/>
  <c r="I297" i="220"/>
  <c r="J296" i="220"/>
  <c r="I296" i="220"/>
  <c r="J295" i="220"/>
  <c r="I295" i="220"/>
  <c r="J294" i="220"/>
  <c r="I294" i="220"/>
  <c r="J293" i="220"/>
  <c r="I293" i="220"/>
  <c r="J292" i="220"/>
  <c r="I292" i="220"/>
  <c r="J291" i="220"/>
  <c r="I291" i="220"/>
  <c r="J290" i="220"/>
  <c r="I290" i="220"/>
  <c r="J289" i="220"/>
  <c r="I289" i="220"/>
  <c r="J288" i="220"/>
  <c r="I288" i="220"/>
  <c r="J287" i="220"/>
  <c r="I287" i="220"/>
  <c r="J286" i="220"/>
  <c r="I286" i="220"/>
  <c r="J285" i="220"/>
  <c r="I285" i="220"/>
  <c r="J284" i="220"/>
  <c r="I284" i="220"/>
  <c r="J283" i="220"/>
  <c r="I283" i="220"/>
  <c r="J282" i="220"/>
  <c r="I282" i="220"/>
  <c r="J281" i="220"/>
  <c r="I281" i="220"/>
  <c r="J280" i="220"/>
  <c r="I280" i="220"/>
  <c r="J279" i="220"/>
  <c r="I279" i="220"/>
  <c r="J278" i="220"/>
  <c r="I278" i="220"/>
  <c r="J277" i="220"/>
  <c r="I277" i="220"/>
  <c r="J276" i="220"/>
  <c r="I276" i="220"/>
  <c r="J275" i="220"/>
  <c r="I275" i="220"/>
  <c r="J274" i="220"/>
  <c r="I274" i="220"/>
  <c r="J273" i="220"/>
  <c r="I273" i="220"/>
  <c r="J272" i="220"/>
  <c r="I272" i="220"/>
  <c r="J271" i="220"/>
  <c r="I271" i="220"/>
  <c r="J270" i="220"/>
  <c r="I270" i="220"/>
  <c r="J269" i="220"/>
  <c r="I269" i="220"/>
  <c r="J268" i="220"/>
  <c r="I268" i="220"/>
  <c r="J267" i="220"/>
  <c r="I267" i="220"/>
  <c r="J266" i="220"/>
  <c r="I266" i="220"/>
  <c r="J367" i="220"/>
  <c r="I367" i="220"/>
  <c r="J366" i="220"/>
  <c r="I366" i="220"/>
  <c r="J365" i="220"/>
  <c r="I365" i="220"/>
  <c r="J364" i="220"/>
  <c r="I364" i="220"/>
  <c r="J363" i="220"/>
  <c r="I363" i="220"/>
  <c r="J362" i="220"/>
  <c r="I362" i="220"/>
  <c r="J361" i="220"/>
  <c r="I361" i="220"/>
  <c r="J360" i="220"/>
  <c r="I360" i="220"/>
  <c r="J359" i="220"/>
  <c r="I359" i="220"/>
  <c r="J358" i="220"/>
  <c r="I358" i="220"/>
  <c r="J357" i="220"/>
  <c r="I357" i="220"/>
  <c r="J356" i="220"/>
  <c r="I356" i="220"/>
  <c r="J355" i="220"/>
  <c r="I355" i="220"/>
  <c r="J354" i="220"/>
  <c r="I354" i="220"/>
  <c r="J353" i="220"/>
  <c r="I353" i="220"/>
  <c r="J352" i="220"/>
  <c r="I352" i="220"/>
  <c r="J351" i="220"/>
  <c r="I351" i="220"/>
  <c r="J350" i="220"/>
  <c r="I350" i="220"/>
  <c r="J349" i="220"/>
  <c r="I349" i="220"/>
  <c r="J348" i="220"/>
  <c r="I348" i="220"/>
  <c r="J347" i="220"/>
  <c r="I347" i="220"/>
  <c r="J346" i="220"/>
  <c r="I346" i="220"/>
  <c r="J345" i="220"/>
  <c r="I345" i="220"/>
  <c r="J344" i="220"/>
  <c r="I344" i="220"/>
  <c r="J343" i="220"/>
  <c r="I343" i="220"/>
  <c r="J342" i="220"/>
  <c r="I342" i="220"/>
  <c r="J341" i="220"/>
  <c r="I341" i="220"/>
  <c r="J340" i="220"/>
  <c r="I340" i="220"/>
  <c r="J339" i="220"/>
  <c r="I339" i="220"/>
  <c r="J338" i="220"/>
  <c r="I338" i="220"/>
  <c r="J337" i="220"/>
  <c r="I337" i="220"/>
  <c r="J336" i="220"/>
  <c r="I336" i="220"/>
  <c r="J335" i="220"/>
  <c r="I335" i="220"/>
  <c r="J334" i="220"/>
  <c r="I334" i="220"/>
  <c r="J333" i="220"/>
  <c r="I333" i="220"/>
  <c r="J332" i="220"/>
  <c r="I332" i="220"/>
  <c r="J331" i="220"/>
  <c r="I331" i="220"/>
  <c r="J330" i="220"/>
  <c r="I330" i="220"/>
  <c r="J329" i="220"/>
  <c r="I329" i="220"/>
  <c r="J328" i="220"/>
  <c r="I328" i="220"/>
  <c r="J327" i="220"/>
  <c r="I327" i="220"/>
  <c r="J326" i="220"/>
  <c r="I326" i="220"/>
  <c r="J325" i="220"/>
  <c r="I325" i="220"/>
  <c r="J324" i="220"/>
  <c r="I324" i="220"/>
  <c r="J323" i="220"/>
  <c r="I323" i="220"/>
  <c r="J322" i="220"/>
  <c r="I322" i="220"/>
  <c r="J321" i="220"/>
  <c r="I321" i="220"/>
  <c r="J320" i="220"/>
  <c r="I320" i="220"/>
  <c r="J319" i="220"/>
  <c r="I319" i="220"/>
  <c r="J318" i="220"/>
  <c r="I318" i="220"/>
  <c r="J317" i="220"/>
  <c r="I317" i="220"/>
  <c r="J316" i="220"/>
  <c r="I316" i="220"/>
  <c r="J315" i="220"/>
  <c r="I315" i="220"/>
  <c r="J314" i="220"/>
  <c r="I314" i="220"/>
  <c r="J313" i="220"/>
  <c r="I313" i="220"/>
  <c r="J312" i="220"/>
  <c r="I312" i="220"/>
  <c r="J311" i="220"/>
  <c r="I311" i="220"/>
  <c r="J310" i="220"/>
  <c r="I310" i="220"/>
  <c r="J309" i="220"/>
  <c r="I309" i="220"/>
  <c r="J308" i="220"/>
  <c r="I308" i="220"/>
  <c r="J307" i="220"/>
  <c r="I307" i="220"/>
  <c r="J306" i="220"/>
  <c r="I306" i="220"/>
  <c r="J372" i="220"/>
  <c r="I372" i="220"/>
  <c r="J371" i="220"/>
  <c r="I371" i="220"/>
  <c r="J370" i="220"/>
  <c r="I370" i="220"/>
  <c r="J369" i="220"/>
  <c r="I369" i="220"/>
  <c r="J368" i="220"/>
  <c r="I368" i="220"/>
  <c r="J377" i="220"/>
  <c r="I377" i="220"/>
  <c r="J376" i="220"/>
  <c r="I376" i="220"/>
  <c r="J375" i="220"/>
  <c r="I375" i="220"/>
  <c r="J374" i="220"/>
  <c r="I374" i="220"/>
  <c r="J373" i="220"/>
  <c r="I373" i="220"/>
  <c r="I44" i="220"/>
  <c r="I35" i="220"/>
  <c r="I34" i="220"/>
  <c r="I33" i="220"/>
  <c r="I23" i="220"/>
  <c r="I22" i="220"/>
  <c r="I21" i="220"/>
  <c r="I20" i="220"/>
  <c r="I11" i="220"/>
  <c r="J21" i="220"/>
  <c r="J20" i="220"/>
  <c r="J19" i="220"/>
  <c r="I19" i="220"/>
  <c r="J18" i="220"/>
  <c r="I18" i="220"/>
  <c r="J17" i="220"/>
  <c r="I17" i="220"/>
  <c r="J16" i="220"/>
  <c r="I16" i="220"/>
  <c r="J15" i="220"/>
  <c r="I15" i="220"/>
  <c r="J14" i="220"/>
  <c r="I14" i="220"/>
  <c r="J44" i="220"/>
  <c r="J43" i="220"/>
  <c r="I43" i="220"/>
  <c r="J42" i="220"/>
  <c r="I42" i="220"/>
  <c r="J41" i="220"/>
  <c r="I41" i="220"/>
  <c r="J40" i="220"/>
  <c r="I40" i="220"/>
  <c r="J39" i="220"/>
  <c r="I39" i="220"/>
  <c r="J38" i="220"/>
  <c r="I38" i="220"/>
  <c r="J37" i="220"/>
  <c r="I37" i="220"/>
  <c r="J36" i="220"/>
  <c r="I36" i="220"/>
  <c r="J35" i="220"/>
  <c r="J34" i="220"/>
  <c r="J33" i="220"/>
  <c r="J32" i="220"/>
  <c r="I32" i="220"/>
  <c r="J31" i="220"/>
  <c r="I31" i="220"/>
  <c r="J30" i="220"/>
  <c r="I30" i="220"/>
  <c r="J29" i="220"/>
  <c r="I29" i="220"/>
  <c r="J28" i="220"/>
  <c r="I28" i="220"/>
  <c r="J27" i="220"/>
  <c r="I27" i="220"/>
  <c r="J26" i="220"/>
  <c r="I26" i="220"/>
  <c r="J25" i="220"/>
  <c r="I25" i="220"/>
  <c r="J24" i="220"/>
  <c r="I24" i="220"/>
  <c r="J23" i="220"/>
  <c r="J22" i="220"/>
  <c r="J13" i="220"/>
  <c r="I13" i="220"/>
  <c r="J12" i="220"/>
  <c r="I12" i="220"/>
  <c r="J11" i="220"/>
  <c r="J10" i="220"/>
  <c r="I10" i="220"/>
  <c r="J47" i="220" l="1"/>
  <c r="I46" i="220"/>
  <c r="D8" i="162" l="1"/>
  <c r="C8" i="162"/>
  <c r="D8" i="224" l="1"/>
  <c r="C8" i="224"/>
  <c r="C2" i="224"/>
  <c r="C1" i="224"/>
  <c r="J927" i="220" l="1"/>
  <c r="I927" i="220"/>
  <c r="J925" i="220"/>
  <c r="I925" i="220"/>
  <c r="J924" i="220"/>
  <c r="I924" i="220"/>
  <c r="J922" i="220"/>
  <c r="I922" i="220"/>
  <c r="J921" i="220"/>
  <c r="I921" i="220"/>
  <c r="J913" i="220"/>
  <c r="I913" i="220"/>
  <c r="J912" i="220"/>
  <c r="I912" i="220"/>
  <c r="J911" i="220"/>
  <c r="I911" i="220"/>
  <c r="J907" i="220"/>
  <c r="I907" i="220"/>
  <c r="J906" i="220"/>
  <c r="I906" i="220"/>
  <c r="J905" i="220"/>
  <c r="I905" i="220"/>
  <c r="J904" i="220"/>
  <c r="I904" i="220"/>
  <c r="J900" i="220"/>
  <c r="I900" i="220"/>
  <c r="J899" i="220"/>
  <c r="I899" i="220"/>
  <c r="J898" i="220"/>
  <c r="I898" i="220"/>
  <c r="J894" i="220"/>
  <c r="I894" i="220"/>
  <c r="J893" i="220"/>
  <c r="I893" i="220"/>
  <c r="J892" i="220"/>
  <c r="I892" i="220"/>
  <c r="J891" i="220"/>
  <c r="I891" i="220"/>
  <c r="J890" i="220"/>
  <c r="I890" i="220"/>
  <c r="J886" i="220"/>
  <c r="I886" i="220"/>
  <c r="J885" i="220"/>
  <c r="I885" i="220"/>
  <c r="J884" i="220"/>
  <c r="I884" i="220"/>
  <c r="J883" i="220"/>
  <c r="I883" i="220"/>
  <c r="J879" i="220"/>
  <c r="I879" i="220"/>
  <c r="J878" i="220"/>
  <c r="I878" i="220"/>
  <c r="J877" i="220"/>
  <c r="I877" i="220"/>
  <c r="J876" i="220"/>
  <c r="I876" i="220"/>
  <c r="J875" i="220"/>
  <c r="I875" i="220"/>
  <c r="J871" i="220"/>
  <c r="I871" i="220"/>
  <c r="J870" i="220"/>
  <c r="I870" i="220"/>
  <c r="J869" i="220"/>
  <c r="I869" i="220"/>
  <c r="J868" i="220"/>
  <c r="I868" i="220"/>
  <c r="J867" i="220"/>
  <c r="I867" i="220"/>
  <c r="J858" i="220"/>
  <c r="I858" i="220"/>
  <c r="J857" i="220"/>
  <c r="I857" i="220"/>
  <c r="J856" i="220"/>
  <c r="I856" i="220"/>
  <c r="J855" i="220"/>
  <c r="I855" i="220"/>
  <c r="J854" i="220"/>
  <c r="I854" i="220"/>
  <c r="J850" i="220"/>
  <c r="I850" i="220"/>
  <c r="J849" i="220"/>
  <c r="I849" i="220"/>
  <c r="J848" i="220"/>
  <c r="I848" i="220"/>
  <c r="J847" i="220"/>
  <c r="I847" i="220"/>
  <c r="J846" i="220"/>
  <c r="I846" i="220"/>
  <c r="J845" i="220"/>
  <c r="I845" i="220"/>
  <c r="J844" i="220"/>
  <c r="I844" i="220"/>
  <c r="J843" i="220"/>
  <c r="I843" i="220"/>
  <c r="J839" i="220"/>
  <c r="I839" i="220"/>
  <c r="J838" i="220"/>
  <c r="I838" i="220"/>
  <c r="J837" i="220"/>
  <c r="I837" i="220"/>
  <c r="J833" i="220"/>
  <c r="I833" i="220"/>
  <c r="J832" i="220"/>
  <c r="I832" i="220"/>
  <c r="J831" i="220"/>
  <c r="I831" i="220"/>
  <c r="J829" i="220"/>
  <c r="I829" i="220"/>
  <c r="J828" i="220"/>
  <c r="I828" i="220"/>
  <c r="J824" i="220"/>
  <c r="I824" i="220"/>
  <c r="J823" i="220"/>
  <c r="I823" i="220"/>
  <c r="J821" i="220"/>
  <c r="I821" i="220"/>
  <c r="J804" i="220"/>
  <c r="I804" i="220"/>
  <c r="J803" i="220"/>
  <c r="I803" i="220"/>
  <c r="J802" i="220"/>
  <c r="I802" i="220"/>
  <c r="J801" i="220"/>
  <c r="I801" i="220"/>
  <c r="J800" i="220"/>
  <c r="I800" i="220"/>
  <c r="J799" i="220"/>
  <c r="I799" i="220"/>
  <c r="J798" i="220"/>
  <c r="I798" i="220"/>
  <c r="J797" i="220"/>
  <c r="I797" i="220"/>
  <c r="J385" i="220"/>
  <c r="I385" i="220"/>
  <c r="J384" i="220"/>
  <c r="I384" i="220"/>
  <c r="J382" i="220"/>
  <c r="I382" i="220"/>
  <c r="J381" i="220"/>
  <c r="I381" i="220"/>
  <c r="J380" i="220"/>
  <c r="I380" i="220"/>
  <c r="J379" i="220"/>
  <c r="I379" i="220"/>
  <c r="J378" i="220"/>
  <c r="I378" i="220"/>
  <c r="J49" i="220"/>
  <c r="I49" i="220"/>
  <c r="J48" i="220"/>
  <c r="I48" i="220"/>
  <c r="I47" i="220"/>
  <c r="J46" i="220"/>
  <c r="C2" i="223" l="1"/>
  <c r="C1" i="223"/>
  <c r="C1" i="220" l="1"/>
  <c r="C2" i="220"/>
  <c r="W23" i="192" l="1"/>
  <c r="V23" i="192"/>
  <c r="U23" i="192"/>
  <c r="T23" i="192"/>
  <c r="R23" i="192"/>
  <c r="Q23" i="192"/>
  <c r="N23" i="192"/>
  <c r="M23" i="192"/>
  <c r="L23" i="192"/>
  <c r="E23" i="192"/>
  <c r="F23" i="192"/>
  <c r="G23" i="192"/>
  <c r="H23" i="192"/>
  <c r="I23" i="192"/>
  <c r="D23" i="192"/>
  <c r="S22" i="192"/>
  <c r="P22" i="192"/>
  <c r="O22" i="192"/>
  <c r="K22" i="192"/>
  <c r="J22" i="192"/>
  <c r="C1" i="174" l="1"/>
  <c r="C2" i="174"/>
  <c r="C3" i="174"/>
  <c r="H17" i="159" l="1"/>
  <c r="H16" i="159"/>
  <c r="H15" i="159"/>
  <c r="H14" i="159"/>
  <c r="H13" i="159"/>
  <c r="H12" i="159"/>
  <c r="H11" i="159"/>
  <c r="H10" i="159"/>
  <c r="F17" i="159"/>
  <c r="F16" i="159"/>
  <c r="F15" i="159"/>
  <c r="F14" i="159"/>
  <c r="F13" i="159"/>
  <c r="F12" i="159"/>
  <c r="F11" i="159"/>
  <c r="F10" i="159"/>
  <c r="H73" i="159"/>
  <c r="F73" i="159"/>
  <c r="H72" i="159"/>
  <c r="F72" i="159"/>
  <c r="H71" i="159"/>
  <c r="F71" i="159"/>
  <c r="H70" i="159"/>
  <c r="F70" i="159"/>
  <c r="H69" i="159"/>
  <c r="F69" i="159"/>
  <c r="H68" i="159"/>
  <c r="F68" i="159"/>
  <c r="H67" i="159"/>
  <c r="F67" i="159"/>
  <c r="H66" i="159"/>
  <c r="F66" i="159"/>
  <c r="H65" i="159"/>
  <c r="F65" i="159"/>
  <c r="H64" i="159"/>
  <c r="F64" i="159"/>
  <c r="H63" i="159"/>
  <c r="F63" i="159"/>
  <c r="H62" i="159"/>
  <c r="F62" i="159"/>
  <c r="H61" i="159"/>
  <c r="F61" i="159"/>
  <c r="H60" i="159"/>
  <c r="F60" i="159"/>
  <c r="H59" i="159"/>
  <c r="F59" i="159"/>
  <c r="H58" i="159"/>
  <c r="F58" i="159"/>
  <c r="H57" i="159"/>
  <c r="F57" i="159"/>
  <c r="H56" i="159"/>
  <c r="F56" i="159"/>
  <c r="H55" i="159"/>
  <c r="F55" i="159"/>
  <c r="H54" i="159"/>
  <c r="F54" i="159"/>
  <c r="H53" i="159"/>
  <c r="F53" i="159"/>
  <c r="H52" i="159"/>
  <c r="F52" i="159"/>
  <c r="H51" i="159"/>
  <c r="F51" i="159"/>
  <c r="H50" i="159"/>
  <c r="F50" i="159"/>
  <c r="H49" i="159"/>
  <c r="F49" i="159"/>
  <c r="H48" i="159"/>
  <c r="F48" i="159"/>
  <c r="H47" i="159"/>
  <c r="F47" i="159"/>
  <c r="C3" i="213" l="1"/>
  <c r="C2" i="213"/>
  <c r="C1" i="213"/>
  <c r="P21" i="213"/>
  <c r="O21" i="213"/>
  <c r="N21" i="213"/>
  <c r="M21" i="213"/>
  <c r="L21" i="213"/>
  <c r="K21" i="213"/>
  <c r="J21" i="213"/>
  <c r="I21" i="213"/>
  <c r="H21" i="213"/>
  <c r="G21" i="213"/>
  <c r="F21" i="213"/>
  <c r="E21" i="213"/>
  <c r="D21" i="213"/>
  <c r="C21" i="213"/>
  <c r="C3" i="212" l="1"/>
  <c r="C2" i="212"/>
  <c r="C1" i="212"/>
  <c r="D8" i="212"/>
  <c r="C8" i="212"/>
  <c r="C3" i="169" l="1"/>
  <c r="C3" i="192"/>
  <c r="C3" i="191"/>
  <c r="C2" i="200"/>
  <c r="C2" i="162"/>
  <c r="C2" i="161"/>
  <c r="C2" i="160"/>
  <c r="C2" i="159"/>
  <c r="C2" i="211"/>
  <c r="C2" i="183"/>
  <c r="C2" i="208"/>
  <c r="C2" i="197"/>
  <c r="C2" i="209"/>
  <c r="C2" i="169"/>
  <c r="C2" i="192"/>
  <c r="C2" i="191"/>
  <c r="C1" i="200"/>
  <c r="C1" i="162"/>
  <c r="C1" i="161"/>
  <c r="C1" i="160"/>
  <c r="C1" i="159"/>
  <c r="C1" i="211"/>
  <c r="C1" i="183"/>
  <c r="C1" i="208"/>
  <c r="C1" i="209"/>
  <c r="C1" i="169"/>
  <c r="C1" i="192"/>
  <c r="C1" i="191"/>
  <c r="O21" i="192"/>
  <c r="O20" i="192"/>
  <c r="O19" i="192"/>
  <c r="O18" i="192"/>
  <c r="O17" i="192"/>
  <c r="O16" i="192"/>
  <c r="O15" i="192"/>
  <c r="O14" i="192"/>
  <c r="O13" i="192"/>
  <c r="O12" i="192"/>
  <c r="O11" i="192"/>
  <c r="O10" i="192"/>
  <c r="O9" i="192"/>
  <c r="O8" i="192"/>
  <c r="J21" i="192"/>
  <c r="J20" i="192"/>
  <c r="J19" i="192"/>
  <c r="J18" i="192"/>
  <c r="J17" i="192"/>
  <c r="J16" i="192"/>
  <c r="J15" i="192"/>
  <c r="J14" i="192"/>
  <c r="J13" i="192"/>
  <c r="J12" i="192"/>
  <c r="J11" i="192"/>
  <c r="J10" i="192"/>
  <c r="J9" i="192"/>
  <c r="J8" i="192"/>
  <c r="L31" i="209"/>
  <c r="K31" i="209"/>
  <c r="J31" i="209"/>
  <c r="I31" i="209"/>
  <c r="L30" i="209"/>
  <c r="K30" i="209"/>
  <c r="J30" i="209"/>
  <c r="I30" i="209"/>
  <c r="L29" i="209"/>
  <c r="K29" i="209"/>
  <c r="J29" i="209"/>
  <c r="I29" i="209"/>
  <c r="L28" i="209"/>
  <c r="K28" i="209"/>
  <c r="J28" i="209"/>
  <c r="I28" i="209"/>
  <c r="L27" i="209"/>
  <c r="K27" i="209"/>
  <c r="J27" i="209"/>
  <c r="I27" i="209"/>
  <c r="L26" i="209"/>
  <c r="K26" i="209"/>
  <c r="J26" i="209"/>
  <c r="I26" i="209"/>
  <c r="L25" i="209"/>
  <c r="K25" i="209"/>
  <c r="J25" i="209"/>
  <c r="I25" i="209"/>
  <c r="L24" i="209"/>
  <c r="K24" i="209"/>
  <c r="J24" i="209"/>
  <c r="I24" i="209"/>
  <c r="L23" i="209"/>
  <c r="K23" i="209"/>
  <c r="J23" i="209"/>
  <c r="I23" i="209"/>
  <c r="L22" i="209"/>
  <c r="K22" i="209"/>
  <c r="J22" i="209"/>
  <c r="I22" i="209"/>
  <c r="L21" i="209"/>
  <c r="K21" i="209"/>
  <c r="J21" i="209"/>
  <c r="I21" i="209"/>
  <c r="L20" i="209"/>
  <c r="K20" i="209"/>
  <c r="J20" i="209"/>
  <c r="I20" i="209"/>
  <c r="L19" i="209"/>
  <c r="K19" i="209"/>
  <c r="J19" i="209"/>
  <c r="I19" i="209"/>
  <c r="L18" i="209"/>
  <c r="K18" i="209"/>
  <c r="J18" i="209"/>
  <c r="I18" i="209"/>
  <c r="L17" i="209"/>
  <c r="K17" i="209"/>
  <c r="J17" i="209"/>
  <c r="I17" i="209"/>
  <c r="L16" i="209"/>
  <c r="K16" i="209"/>
  <c r="J16" i="209"/>
  <c r="I16" i="209"/>
  <c r="L15" i="209"/>
  <c r="K15" i="209"/>
  <c r="J15" i="209"/>
  <c r="I15" i="209"/>
  <c r="L14" i="209"/>
  <c r="K14" i="209"/>
  <c r="J14" i="209"/>
  <c r="I14" i="209"/>
  <c r="L13" i="209"/>
  <c r="K13" i="209"/>
  <c r="J13" i="209"/>
  <c r="I13" i="209"/>
  <c r="L12" i="209"/>
  <c r="K12" i="209"/>
  <c r="J12" i="209"/>
  <c r="I12" i="209"/>
  <c r="L11" i="209"/>
  <c r="K11" i="209"/>
  <c r="J11" i="209"/>
  <c r="I11" i="209"/>
  <c r="L10" i="209"/>
  <c r="K10" i="209"/>
  <c r="J10" i="209"/>
  <c r="I10" i="209"/>
  <c r="L9" i="209"/>
  <c r="K9" i="209"/>
  <c r="J9" i="209"/>
  <c r="I9" i="209"/>
  <c r="L8" i="209"/>
  <c r="K8" i="209"/>
  <c r="J8" i="209"/>
  <c r="I8" i="209"/>
  <c r="F45" i="159"/>
  <c r="H45" i="159"/>
  <c r="K18" i="192"/>
  <c r="K11" i="192"/>
  <c r="G22" i="169"/>
  <c r="G21" i="169"/>
  <c r="G20" i="169"/>
  <c r="G19" i="169"/>
  <c r="G18" i="169"/>
  <c r="G17" i="169"/>
  <c r="G16" i="169"/>
  <c r="G15" i="169"/>
  <c r="G14" i="169"/>
  <c r="D22" i="169"/>
  <c r="D21" i="169"/>
  <c r="D20" i="169"/>
  <c r="D19" i="169"/>
  <c r="D18" i="169"/>
  <c r="D17" i="169"/>
  <c r="D16" i="169"/>
  <c r="D15" i="169"/>
  <c r="D14" i="169"/>
  <c r="F9" i="174"/>
  <c r="C9" i="174"/>
  <c r="O12" i="191"/>
  <c r="O13" i="191"/>
  <c r="O14" i="191"/>
  <c r="O15" i="191"/>
  <c r="O16" i="191"/>
  <c r="L12" i="191"/>
  <c r="L13" i="191"/>
  <c r="L14" i="191"/>
  <c r="L15" i="191"/>
  <c r="L16" i="191"/>
  <c r="I12" i="191"/>
  <c r="I13" i="191"/>
  <c r="I14" i="191"/>
  <c r="I15" i="191"/>
  <c r="I16" i="191"/>
  <c r="R18" i="191"/>
  <c r="Q18" i="191"/>
  <c r="P18" i="191"/>
  <c r="N18" i="191"/>
  <c r="M18" i="191"/>
  <c r="K18" i="191"/>
  <c r="J18" i="191"/>
  <c r="H18" i="191"/>
  <c r="G18" i="191"/>
  <c r="F18" i="191"/>
  <c r="J25" i="189"/>
  <c r="K25" i="189"/>
  <c r="B8" i="183"/>
  <c r="C8" i="183"/>
  <c r="D8" i="183"/>
  <c r="E8" i="183"/>
  <c r="F8" i="183"/>
  <c r="I23" i="169"/>
  <c r="F13" i="174" s="1"/>
  <c r="H23" i="169"/>
  <c r="F12" i="174" s="1"/>
  <c r="E23" i="169"/>
  <c r="C13" i="174" s="1"/>
  <c r="F23" i="169"/>
  <c r="D13" i="174" s="1"/>
  <c r="B23" i="169"/>
  <c r="C12" i="174" s="1"/>
  <c r="C23" i="169"/>
  <c r="D12" i="174" s="1"/>
  <c r="G13" i="169"/>
  <c r="D13" i="169"/>
  <c r="S21" i="192"/>
  <c r="P21" i="192"/>
  <c r="K21" i="192"/>
  <c r="S20" i="192"/>
  <c r="P20" i="192"/>
  <c r="K20" i="192"/>
  <c r="S19" i="192"/>
  <c r="P19" i="192"/>
  <c r="K19" i="192"/>
  <c r="S18" i="192"/>
  <c r="P18" i="192"/>
  <c r="S17" i="192"/>
  <c r="P17" i="192"/>
  <c r="K17" i="192"/>
  <c r="S16" i="192"/>
  <c r="P16" i="192"/>
  <c r="K16" i="192"/>
  <c r="S15" i="192"/>
  <c r="P15" i="192"/>
  <c r="K15" i="192"/>
  <c r="S14" i="192"/>
  <c r="P14" i="192"/>
  <c r="K14" i="192"/>
  <c r="S13" i="192"/>
  <c r="P13" i="192"/>
  <c r="K13" i="192"/>
  <c r="S12" i="192"/>
  <c r="P12" i="192"/>
  <c r="K12" i="192"/>
  <c r="S11" i="192"/>
  <c r="P11" i="192"/>
  <c r="S10" i="192"/>
  <c r="P10" i="192"/>
  <c r="K10" i="192"/>
  <c r="S9" i="192"/>
  <c r="P9" i="192"/>
  <c r="K9" i="192"/>
  <c r="S8" i="192"/>
  <c r="P8" i="192"/>
  <c r="K8" i="192"/>
  <c r="E18" i="191"/>
  <c r="O17" i="191"/>
  <c r="L17" i="191"/>
  <c r="I17" i="191"/>
  <c r="O11" i="191"/>
  <c r="L11" i="191"/>
  <c r="I11" i="191"/>
  <c r="O10" i="191"/>
  <c r="L10" i="191"/>
  <c r="I10" i="191"/>
  <c r="O9" i="191"/>
  <c r="O8" i="191"/>
  <c r="L8" i="191"/>
  <c r="I8" i="191"/>
  <c r="AF25" i="189"/>
  <c r="AE25" i="189"/>
  <c r="AD25" i="189"/>
  <c r="Z25" i="189"/>
  <c r="AA25" i="189"/>
  <c r="AB25" i="189"/>
  <c r="R25" i="189"/>
  <c r="S25" i="189"/>
  <c r="T25" i="189"/>
  <c r="U25" i="189"/>
  <c r="V25" i="189"/>
  <c r="W25" i="189"/>
  <c r="I25" i="189"/>
  <c r="L25" i="189"/>
  <c r="M25" i="189"/>
  <c r="N25" i="189"/>
  <c r="O25" i="189"/>
  <c r="E25" i="189"/>
  <c r="F25" i="189"/>
  <c r="G25" i="189"/>
  <c r="C25" i="189"/>
  <c r="B25" i="189"/>
  <c r="AC24" i="189"/>
  <c r="X24" i="189"/>
  <c r="Y24" i="189" s="1"/>
  <c r="P24" i="189"/>
  <c r="Q24" i="189" s="1"/>
  <c r="H24" i="189"/>
  <c r="D24" i="189" s="1"/>
  <c r="AC23" i="189"/>
  <c r="X23" i="189"/>
  <c r="Y23" i="189" s="1"/>
  <c r="P23" i="189"/>
  <c r="Q23" i="189" s="1"/>
  <c r="H23" i="189"/>
  <c r="D23" i="189" s="1"/>
  <c r="AC22" i="189"/>
  <c r="X22" i="189"/>
  <c r="Y22" i="189" s="1"/>
  <c r="P22" i="189"/>
  <c r="Q22" i="189" s="1"/>
  <c r="H22" i="189"/>
  <c r="D22" i="189" s="1"/>
  <c r="AC21" i="189"/>
  <c r="X21" i="189"/>
  <c r="Y21" i="189" s="1"/>
  <c r="P21" i="189"/>
  <c r="Q21" i="189" s="1"/>
  <c r="H21" i="189"/>
  <c r="D21" i="189" s="1"/>
  <c r="AC20" i="189"/>
  <c r="X20" i="189"/>
  <c r="Y20" i="189" s="1"/>
  <c r="P20" i="189"/>
  <c r="Q20" i="189" s="1"/>
  <c r="H20" i="189"/>
  <c r="D20" i="189" s="1"/>
  <c r="AC19" i="189"/>
  <c r="X19" i="189"/>
  <c r="Y19" i="189" s="1"/>
  <c r="P19" i="189"/>
  <c r="Q19" i="189" s="1"/>
  <c r="H19" i="189"/>
  <c r="D19" i="189" s="1"/>
  <c r="AC18" i="189"/>
  <c r="X18" i="189"/>
  <c r="Y18" i="189" s="1"/>
  <c r="P18" i="189"/>
  <c r="Q18" i="189" s="1"/>
  <c r="H18" i="189"/>
  <c r="D18" i="189" s="1"/>
  <c r="AC17" i="189"/>
  <c r="X17" i="189"/>
  <c r="Y17" i="189" s="1"/>
  <c r="P17" i="189"/>
  <c r="Q17" i="189" s="1"/>
  <c r="H17" i="189"/>
  <c r="D17" i="189" s="1"/>
  <c r="AC16" i="189"/>
  <c r="X16" i="189"/>
  <c r="Y16" i="189" s="1"/>
  <c r="P16" i="189"/>
  <c r="Q16" i="189" s="1"/>
  <c r="H16" i="189"/>
  <c r="D16" i="189" s="1"/>
  <c r="AC15" i="189"/>
  <c r="X15" i="189"/>
  <c r="Y15" i="189" s="1"/>
  <c r="P15" i="189"/>
  <c r="Q15" i="189" s="1"/>
  <c r="H15" i="189"/>
  <c r="D15" i="189" s="1"/>
  <c r="AC14" i="189"/>
  <c r="X14" i="189"/>
  <c r="Y14" i="189" s="1"/>
  <c r="P14" i="189"/>
  <c r="Q14" i="189" s="1"/>
  <c r="H14" i="189"/>
  <c r="D14" i="189" s="1"/>
  <c r="AC13" i="189"/>
  <c r="X13" i="189"/>
  <c r="Y13" i="189" s="1"/>
  <c r="P13" i="189"/>
  <c r="Q13" i="189" s="1"/>
  <c r="H13" i="189"/>
  <c r="D13" i="189" s="1"/>
  <c r="AC12" i="189"/>
  <c r="X12" i="189"/>
  <c r="Y12" i="189" s="1"/>
  <c r="P12" i="189"/>
  <c r="Q12" i="189" s="1"/>
  <c r="H12" i="189"/>
  <c r="D12" i="189" s="1"/>
  <c r="AC11" i="189"/>
  <c r="X11" i="189"/>
  <c r="Y11" i="189" s="1"/>
  <c r="P11" i="189"/>
  <c r="Q11" i="189" s="1"/>
  <c r="H11" i="189"/>
  <c r="D11" i="189" s="1"/>
  <c r="AC10" i="189"/>
  <c r="X10" i="189"/>
  <c r="Y10" i="189" s="1"/>
  <c r="P10" i="189"/>
  <c r="Q10" i="189" s="1"/>
  <c r="H10" i="189"/>
  <c r="D10" i="189" s="1"/>
  <c r="AC9" i="189"/>
  <c r="X9" i="189"/>
  <c r="Y9" i="189" s="1"/>
  <c r="P9" i="189"/>
  <c r="Q9" i="189" s="1"/>
  <c r="H9" i="189"/>
  <c r="D9" i="189" s="1"/>
  <c r="H44" i="159"/>
  <c r="H43" i="159"/>
  <c r="H42" i="159"/>
  <c r="H41" i="159"/>
  <c r="H40" i="159"/>
  <c r="H39" i="159"/>
  <c r="H38" i="159"/>
  <c r="H37" i="159"/>
  <c r="H36" i="159"/>
  <c r="H35" i="159"/>
  <c r="H34" i="159"/>
  <c r="H33" i="159"/>
  <c r="H32" i="159"/>
  <c r="H31" i="159"/>
  <c r="H30" i="159"/>
  <c r="H29" i="159"/>
  <c r="H28" i="159"/>
  <c r="H27" i="159"/>
  <c r="H26" i="159"/>
  <c r="H25" i="159"/>
  <c r="H24" i="159"/>
  <c r="H23" i="159"/>
  <c r="H22" i="159"/>
  <c r="H21" i="159"/>
  <c r="H20" i="159"/>
  <c r="H19" i="159"/>
  <c r="F44" i="159"/>
  <c r="F43" i="159"/>
  <c r="F42" i="159"/>
  <c r="F41" i="159"/>
  <c r="F40" i="159"/>
  <c r="F39" i="159"/>
  <c r="F38" i="159"/>
  <c r="F37" i="159"/>
  <c r="F36" i="159"/>
  <c r="F35" i="159"/>
  <c r="F34" i="159"/>
  <c r="F33" i="159"/>
  <c r="F32" i="159"/>
  <c r="F31" i="159"/>
  <c r="F30" i="159"/>
  <c r="F29" i="159"/>
  <c r="F28" i="159"/>
  <c r="F27" i="159"/>
  <c r="F26" i="159"/>
  <c r="F25" i="159"/>
  <c r="F24" i="159"/>
  <c r="F23" i="159"/>
  <c r="F22" i="159"/>
  <c r="F21" i="159"/>
  <c r="F20" i="159"/>
  <c r="F19" i="159"/>
  <c r="J23" i="192" l="1"/>
  <c r="S23" i="192"/>
  <c r="K23" i="192"/>
  <c r="F8" i="174"/>
  <c r="P23" i="192"/>
  <c r="O23" i="192"/>
  <c r="F11" i="174"/>
  <c r="D9" i="174"/>
  <c r="E9" i="174" s="1"/>
  <c r="C10" i="174"/>
  <c r="G9" i="174"/>
  <c r="K9" i="174"/>
  <c r="K13" i="174"/>
  <c r="G13" i="174"/>
  <c r="E13" i="174"/>
  <c r="C8" i="174"/>
  <c r="D11" i="174"/>
  <c r="F10" i="174"/>
  <c r="C11" i="174"/>
  <c r="G12" i="174"/>
  <c r="K12" i="174"/>
  <c r="E12" i="174"/>
  <c r="D23" i="169"/>
  <c r="G23" i="169"/>
  <c r="P25" i="189"/>
  <c r="Q25" i="189" s="1"/>
  <c r="I18" i="191"/>
  <c r="L18" i="191"/>
  <c r="X25" i="189"/>
  <c r="O18" i="191"/>
  <c r="H25" i="189"/>
  <c r="D25" i="189" s="1"/>
  <c r="AC25" i="189"/>
  <c r="F14" i="174" l="1"/>
  <c r="G10" i="174"/>
  <c r="K10" i="174"/>
  <c r="G11" i="174"/>
  <c r="K11" i="174"/>
  <c r="E11" i="174"/>
  <c r="G8" i="174"/>
  <c r="K8" i="174"/>
  <c r="C14" i="174"/>
  <c r="K14" i="174" s="1"/>
  <c r="Y25" i="189"/>
  <c r="D10" i="174"/>
  <c r="E10" i="174" s="1"/>
  <c r="D8" i="174"/>
  <c r="D14" i="174" l="1"/>
  <c r="G14" i="174"/>
  <c r="E8" i="174"/>
  <c r="E14" i="17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sasa ristic</author>
    <author>Korisnik</author>
  </authors>
  <commentList>
    <comment ref="L10" authorId="0" shapeId="0" xr:uid="{3ACC0E47-F114-4D00-AF9A-E7395929267C}">
      <text>
        <r>
          <rPr>
            <b/>
            <sz val="8"/>
            <color indexed="81"/>
            <rFont val="Tahoma"/>
          </rPr>
          <t>sasa ristic: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0"/>
            <rFont val="Tahoma"/>
            <family val="2"/>
          </rPr>
          <t>ne postoji normativ</t>
        </r>
        <r>
          <rPr>
            <sz val="8"/>
            <color indexed="10"/>
            <rFont val="Tahoma"/>
            <family val="2"/>
          </rPr>
          <t xml:space="preserve"> u podzakonskim aktima za ovakvu  zdravstvenu ustanovu, odnosno za </t>
        </r>
        <r>
          <rPr>
            <b/>
            <sz val="8"/>
            <color indexed="10"/>
            <rFont val="Tahoma"/>
            <family val="2"/>
          </rPr>
          <t>ovaj deo</t>
        </r>
        <r>
          <rPr>
            <sz val="8"/>
            <color indexed="10"/>
            <rFont val="Tahoma"/>
            <family val="2"/>
          </rPr>
          <t xml:space="preserve">    Klinike (OSIM MAKSILOFACIJALNE HIRURGIJE) čija je delatnost primarni tj   </t>
        </r>
        <r>
          <rPr>
            <b/>
            <sz val="8"/>
            <color indexed="10"/>
            <rFont val="Tahoma"/>
            <family val="2"/>
          </rPr>
          <t>sekundarni</t>
        </r>
        <r>
          <rPr>
            <sz val="8"/>
            <color indexed="10"/>
            <rFont val="Tahoma"/>
            <family val="2"/>
          </rPr>
          <t xml:space="preserve"> nivo zz; ovo je iskustveni na osnovu izvršenja Planova rada i </t>
        </r>
        <r>
          <rPr>
            <b/>
            <sz val="8"/>
            <color indexed="10"/>
            <rFont val="Tahoma"/>
            <family val="2"/>
          </rPr>
          <t>člana 2. Pravilnika</t>
        </r>
        <r>
          <rPr>
            <sz val="8"/>
            <color indexed="10"/>
            <rFont val="Tahoma"/>
            <family val="2"/>
          </rPr>
          <t xml:space="preserve">- u zavisnosti od vrste i obima stručnih poslova sto je  </t>
        </r>
        <r>
          <rPr>
            <b/>
            <sz val="8"/>
            <color indexed="10"/>
            <rFont val="Tahoma"/>
            <family val="2"/>
          </rPr>
          <t>diskutabilno i promenjivo. NEOPHODNO JE DEFINISATI NORMATIV ZA DELATNOSTI KLINIKE PO VANSTACIONARNIM SLUŽBAMA</t>
        </r>
      </text>
    </comment>
    <comment ref="L14" authorId="1" shapeId="0" xr:uid="{DC871730-FB10-4F9C-AC66-9BAC66675858}">
      <text>
        <r>
          <rPr>
            <b/>
            <sz val="9"/>
            <color indexed="81"/>
            <rFont val="Tahoma"/>
            <charset val="1"/>
          </rPr>
          <t>Korisnik:</t>
        </r>
        <r>
          <rPr>
            <sz val="9"/>
            <color indexed="81"/>
            <rFont val="Tahoma"/>
            <charset val="1"/>
          </rPr>
          <t xml:space="preserve">
e postoji normativ u podzakonskim aktima za ovakvu  zdravstvenu ustanovu, odnosno za ovaj deo    Klinike (OSIM MAKSILOFACIJALNE HIRURGIJE) čija je delatnost primarni tj   sekundarni nivo zz; ovo je iskustveni na osnovu izvršenja Planova rada i člana 2. Pravilnika- u zavisnosti od vrste i obima stručnih poslova sto je  diskutabilno i promenjivo. Ovo je najproblematičnija delatnost, zbog minimalnog broja usluga prema osiguranicima RFZO- treba se izboriti da i oni imaju većeg udela spram osiguranicima RFZO</t>
        </r>
      </text>
    </comment>
  </commentList>
</comments>
</file>

<file path=xl/sharedStrings.xml><?xml version="1.0" encoding="utf-8"?>
<sst xmlns="http://schemas.openxmlformats.org/spreadsheetml/2006/main" count="6498" uniqueCount="3005">
  <si>
    <t>БРОЈ</t>
  </si>
  <si>
    <t>ВРСТА</t>
  </si>
  <si>
    <t>УКУПНО</t>
  </si>
  <si>
    <t>У К У П Н О</t>
  </si>
  <si>
    <t>инт.нега</t>
  </si>
  <si>
    <t>полу инт.</t>
  </si>
  <si>
    <t>Р.бр.</t>
  </si>
  <si>
    <t>БРОЈ ПАЦИЈЕНАТА</t>
  </si>
  <si>
    <t>БРОЈ ПРЕГЛЕДАНИХ УЗОРАКА</t>
  </si>
  <si>
    <t>станд. н.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</si>
  <si>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</si>
  <si>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</si>
  <si>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</si>
  <si>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</si>
  <si>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</si>
  <si>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Количина</t>
  </si>
  <si>
    <t>Цена по паковању</t>
  </si>
  <si>
    <t xml:space="preserve">Укупна вредност </t>
  </si>
  <si>
    <t>ГРУПА САНИТЕТСКОГ МАТЕРИЈАЛА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</si>
  <si>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</si>
  <si>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</si>
  <si>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</si>
  <si>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</si>
  <si>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Инт.ниво 2</t>
  </si>
  <si>
    <t>Инт. ниво 3</t>
  </si>
  <si>
    <t>Стандардна нега</t>
  </si>
  <si>
    <t>Доктори медицине</t>
  </si>
  <si>
    <t>медицинске сестре-техничари</t>
  </si>
  <si>
    <t>здравствени сарадници</t>
  </si>
  <si>
    <t>разлика</t>
  </si>
  <si>
    <t>Број смена</t>
  </si>
  <si>
    <t>Број дијализа годишње</t>
  </si>
  <si>
    <t>Број постеља на који се примењује норматив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</si>
  <si>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</si>
  <si>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</si>
  <si>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</si>
  <si>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</si>
  <si>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</si>
  <si>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</si>
  <si>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</si>
  <si>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</si>
  <si>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</si>
  <si>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</si>
  <si>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</si>
  <si>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Социјална медицина, информатика и статистика</t>
  </si>
  <si>
    <t>Послови припреме дијета за пацијенте и контрола намирница</t>
  </si>
  <si>
    <t>Назив организационе једицине</t>
  </si>
  <si>
    <t>Административни</t>
  </si>
  <si>
    <t>Возачи санитетског превоза</t>
  </si>
  <si>
    <t>Норматив</t>
  </si>
  <si>
    <t>Технички</t>
  </si>
  <si>
    <t>ДИЈАЛИЗА</t>
  </si>
  <si>
    <t>Укупна вредност</t>
  </si>
  <si>
    <t>Просечна цена</t>
  </si>
  <si>
    <t>доза</t>
  </si>
  <si>
    <t>Шифра</t>
  </si>
  <si>
    <t>Организациона јединица</t>
  </si>
  <si>
    <t>Делатност - служба  (у складу са Статутом)</t>
  </si>
  <si>
    <t>Постељни фонд (у складу са Уредбом)</t>
  </si>
  <si>
    <t>Увећано за примар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</si>
  <si>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</si>
  <si>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</si>
  <si>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</si>
  <si>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</si>
  <si>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</si>
  <si>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</si>
  <si>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Разлика</t>
  </si>
  <si>
    <t>САДРЖАЈ</t>
  </si>
  <si>
    <t>A</t>
  </si>
  <si>
    <t>B</t>
  </si>
  <si>
    <t>C</t>
  </si>
  <si>
    <t>D</t>
  </si>
  <si>
    <t>G</t>
  </si>
  <si>
    <t>H</t>
  </si>
  <si>
    <t>J</t>
  </si>
  <si>
    <t>L</t>
  </si>
  <si>
    <t>M</t>
  </si>
  <si>
    <t>N</t>
  </si>
  <si>
    <t>P</t>
  </si>
  <si>
    <t>R</t>
  </si>
  <si>
    <t>S</t>
  </si>
  <si>
    <t>V</t>
  </si>
  <si>
    <t>ЛЕКОВИ У ЗУ</t>
  </si>
  <si>
    <t>АНТИИНФЕКТИВНИ ЛЕКОВИ ЗА СИСТЕМСКУ ПРИМЕНУ</t>
  </si>
  <si>
    <t>АНТИНЕОПЛАСТИЦИ И ИМУНОМОДУЛАТОРИ</t>
  </si>
  <si>
    <t>ОСТАЛО</t>
  </si>
  <si>
    <t>ХОРМОНИ ЗА СИСТЕМСКУ ПРИМЕНУ, ИСКЉУЧУЈУЋИ ПОЛНЕ ХОРМОНЕ И ИНСУЛИН</t>
  </si>
  <si>
    <t>АНТИПАРАЗИТНИ ПРОИЗВОДИ, ИНСЕКТИЦИДИ И СРЕДСТВА ЗА ЗАШТИТУ ОД ИНСЕКАТА</t>
  </si>
  <si>
    <t>Укупно</t>
  </si>
  <si>
    <t>8.</t>
  </si>
  <si>
    <t>Интезивна нега</t>
  </si>
  <si>
    <t>Полуинтезивна нега</t>
  </si>
  <si>
    <t xml:space="preserve">Општа нега </t>
  </si>
  <si>
    <t>Специјална нега</t>
  </si>
  <si>
    <t>Прол.</t>
  </si>
  <si>
    <t>Акут.</t>
  </si>
  <si>
    <t>Хрони.</t>
  </si>
  <si>
    <t>ЛЕКОВИ КОЈИ ДЕЛУЈУ НА НЕРВНИ СИСТЕМ</t>
  </si>
  <si>
    <t>ЛЕКОВИ  ЗА ЛЕЧЕЊЕ БОЛЕСТИ  ДИГЕСТИВНОГ СИСТЕМА И  МЕТАБОЛИЗМА</t>
  </si>
  <si>
    <t>ЛЕКОВИ ЗА ЛЕЧЕЊЕ ГЕНИТОУРИНАРНОГ СИСТЕМА И ПОЛНИ ХОРМОНИ</t>
  </si>
  <si>
    <t>ЛЕКОВИ КОЈИ ДЕЛУЈУ НА КАРДИОВАСКУЛАРНИ СИСТЕМ</t>
  </si>
  <si>
    <t>ЛЕКОВИ ЗА ЛЕЧЕЊЕ БОЛЕСТИ КОЖЕ И ПОТКОЖНОГ ТКИВА (ДЕРМАТИЦИ)</t>
  </si>
  <si>
    <t>ЛЕКОВИ ЗА БОЛЕСТИ МИШИЋНО-КОСТНОГ СИСТЕМА</t>
  </si>
  <si>
    <t>ЛЕКОВИ ЗА ЛЕЧЕЊЕ БОЛЕСТИ РЕСПИРАТОРНОГ СИСТЕМА</t>
  </si>
  <si>
    <t>ЛЕКОВИ КОЈИ ДЕЛУЈУ НА ОКО И УХО</t>
  </si>
  <si>
    <t>Шифра услуге</t>
  </si>
  <si>
    <t>БРОЈ ПАЦИЈЕНАТА-УКУПНО</t>
  </si>
  <si>
    <t>БРОЈ ПРЕГЛЕДАНИХ УЗОРАКА-УКУПНО</t>
  </si>
  <si>
    <t>ЛАБОРАТОРИЈСКЕ АНАЛИЗЕ -УКУПНО</t>
  </si>
  <si>
    <t>стандардна нега</t>
  </si>
  <si>
    <t xml:space="preserve">Број лекара према нормативу </t>
  </si>
  <si>
    <t>Разлика - број лекара</t>
  </si>
  <si>
    <t>Број сестара према нормативу</t>
  </si>
  <si>
    <t>Разлика - број медицинских сестара</t>
  </si>
  <si>
    <t>Број здравствених сарадника према нормативу</t>
  </si>
  <si>
    <t>Разлика - број здравствених сарадника</t>
  </si>
  <si>
    <t>Инт. ниво3</t>
  </si>
  <si>
    <t xml:space="preserve"> амбуланте, кабинети, сале</t>
  </si>
  <si>
    <t>Увечано за примар</t>
  </si>
  <si>
    <t>Број постеља/места</t>
  </si>
  <si>
    <t>доктори медицине</t>
  </si>
  <si>
    <t>мед. техничари</t>
  </si>
  <si>
    <t>здр. сарадници</t>
  </si>
  <si>
    <t>норматив</t>
  </si>
  <si>
    <t>Дијализе</t>
  </si>
  <si>
    <t>Број доктора медицине</t>
  </si>
  <si>
    <t>Број здравствених сарадника</t>
  </si>
  <si>
    <t>мед.техничари</t>
  </si>
  <si>
    <t>Клиничка фармакологија</t>
  </si>
  <si>
    <t>Напомена: попуњавају се подаци само за делатности које постоје у здравственој установи</t>
  </si>
  <si>
    <t>краткотрајна хоспитализација</t>
  </si>
  <si>
    <t>дуготрајна хоспитализација</t>
  </si>
  <si>
    <t xml:space="preserve"> *  Наводе се све остале здравствене услуге осим операција, тј. дијагностичке и терапијске здравствене услуге и интервенције</t>
  </si>
  <si>
    <t>31533-00</t>
  </si>
  <si>
    <t>CORE биопсија дојке</t>
  </si>
  <si>
    <t>31548-00</t>
  </si>
  <si>
    <t>SVAB биопсија дојке</t>
  </si>
  <si>
    <t>31500-01</t>
  </si>
  <si>
    <t>35608-02</t>
  </si>
  <si>
    <t>35618-01</t>
  </si>
  <si>
    <t>32090-00</t>
  </si>
  <si>
    <t>32093-00</t>
  </si>
  <si>
    <t xml:space="preserve">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</t>
  </si>
  <si>
    <t>32084-01</t>
  </si>
  <si>
    <t xml:space="preserve">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</t>
  </si>
  <si>
    <t>Фибероптичка колоноскопија до цекума; дуга колоноскопија</t>
  </si>
  <si>
    <t>Отворена биопсија дојке</t>
  </si>
  <si>
    <t>59300-00</t>
  </si>
  <si>
    <t>55076-00</t>
  </si>
  <si>
    <t>EX TEMPORE анализа добијеног материјала</t>
  </si>
  <si>
    <t>Ексфолијативна цитологија ткива репродуктивних органа жене-неаутоматизована припрема и аутоматизовано бојење</t>
  </si>
  <si>
    <t>Преглед дела цервикса добијеног методом "омчице"</t>
  </si>
  <si>
    <t>Преглед конизата цервикса</t>
  </si>
  <si>
    <t>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</t>
  </si>
  <si>
    <t>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</t>
  </si>
  <si>
    <t>*Ове услуге нису укључене у ултразвучну дијагностику</t>
  </si>
  <si>
    <t>* Услуге се планирају за организовани скрининг карцинома дојке са ознаком атрибута 24 и називом атрибута "организован скрининг"</t>
  </si>
  <si>
    <t>**  Услуге се планирају за организовани скрининг карцинома дојке са ознаком атрибута 24 и називом атрибута "организован скрининг"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</si>
  <si>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</si>
  <si>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</si>
  <si>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</si>
  <si>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</si>
  <si>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</si>
  <si>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</si>
  <si>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</si>
  <si>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</si>
  <si>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t>13100-07</t>
  </si>
  <si>
    <t>13750-00</t>
  </si>
  <si>
    <t>Број апарата, број операционих сала</t>
  </si>
  <si>
    <t>Шифра орг.јед.</t>
  </si>
  <si>
    <t>Број постеља</t>
  </si>
  <si>
    <t>Назив здравствене установе</t>
  </si>
  <si>
    <t>Матични број здравствене установе</t>
  </si>
  <si>
    <t>Датум</t>
  </si>
  <si>
    <t>од тога на специјализацији</t>
  </si>
  <si>
    <t>од тога специјалисти</t>
  </si>
  <si>
    <t>Укупан број медицинских сестара</t>
  </si>
  <si>
    <t>Укупно норматив за сестре</t>
  </si>
  <si>
    <t>Број запослених на неодређено време који се финансирају из других средстава</t>
  </si>
  <si>
    <t>Број постеља/места*</t>
  </si>
  <si>
    <t>*За дијализе се попуњавају дијализна места</t>
  </si>
  <si>
    <t>Број запослених на неодређено време који се финансирају из средстава обавезног здравственог осигурања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</si>
  <si>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</si>
  <si>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</si>
  <si>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</si>
  <si>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</si>
  <si>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</si>
  <si>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Укупан број доктора медицине</t>
  </si>
  <si>
    <t>Укупно норматив за докторе медицине</t>
  </si>
  <si>
    <t>норматив доктора медицине</t>
  </si>
  <si>
    <t>разлика доктора медицине</t>
  </si>
  <si>
    <t>Број фармацеута</t>
  </si>
  <si>
    <t>Број мед. сестара</t>
  </si>
  <si>
    <t>Број здр. сарадника</t>
  </si>
  <si>
    <t>Административни радници</t>
  </si>
  <si>
    <t>Технички радници</t>
  </si>
  <si>
    <t>Укупан кадар у здравственој установи</t>
  </si>
  <si>
    <t>Укупно запослених на неодређено време</t>
  </si>
  <si>
    <t>Болничке постеље</t>
  </si>
  <si>
    <t>Број хоспитализованих лица</t>
  </si>
  <si>
    <t>Просечна дужина лечења (дани)</t>
  </si>
  <si>
    <t>Просечна заузетост постеља (%)</t>
  </si>
  <si>
    <t>Број дана хоспитализације</t>
  </si>
  <si>
    <t>Капацитети и коришћење болничких постеља</t>
  </si>
  <si>
    <t>Пратиоци лечених лица</t>
  </si>
  <si>
    <t>Број лечених лица</t>
  </si>
  <si>
    <t>Број дана лечења</t>
  </si>
  <si>
    <t>Врста неге</t>
  </si>
  <si>
    <t>Број</t>
  </si>
  <si>
    <t>Постеље</t>
  </si>
  <si>
    <t>Број новорођене деце</t>
  </si>
  <si>
    <t>Број дана боравка</t>
  </si>
  <si>
    <t>Неонатологија</t>
  </si>
  <si>
    <t>Организациона једицина</t>
  </si>
  <si>
    <t>Операције</t>
  </si>
  <si>
    <t>Назив услуге</t>
  </si>
  <si>
    <t>Све услуге укупно</t>
  </si>
  <si>
    <t>Сви прегледи укупно</t>
  </si>
  <si>
    <t>Назив</t>
  </si>
  <si>
    <t>Број прегледаних пацијената</t>
  </si>
  <si>
    <t>Укупан број услуга</t>
  </si>
  <si>
    <t>Услуге у оквиру организованог скрининга рака**</t>
  </si>
  <si>
    <t>Укупан број прегледаних пацијената</t>
  </si>
  <si>
    <t>Број апарата</t>
  </si>
  <si>
    <t>Број пацијената</t>
  </si>
  <si>
    <t>Број прегледаних узорака</t>
  </si>
  <si>
    <t>Б. Микробиолошке и паразитолошке анализе укупно</t>
  </si>
  <si>
    <t>В. Патохистолошке анализе укупно</t>
  </si>
  <si>
    <t>Д. ЦИТОГЕНЕТСКА ЛАБОРАТОРИЈА АНАЛИЗЕ УКУПНО</t>
  </si>
  <si>
    <t>Г. ЦИТОЛОШКА ЛАБОРАТОРИЈА-АНАЛИЗЕ ОРГАНИЗОВАНОГ СКРИНИНГА  РАКА  ГРЛИЋА МАТЕРИЦЕ**</t>
  </si>
  <si>
    <t>В1 АНАЛИЗЕ ОРГАНИЗОВАНОГ СКРИНИНГА  РАКА*</t>
  </si>
  <si>
    <t>L027391</t>
  </si>
  <si>
    <t>L027409</t>
  </si>
  <si>
    <t>L026542</t>
  </si>
  <si>
    <t>L027631</t>
  </si>
  <si>
    <t>L027607</t>
  </si>
  <si>
    <t>L029447</t>
  </si>
  <si>
    <t>L028704</t>
  </si>
  <si>
    <t>L028720</t>
  </si>
  <si>
    <t>Цела крв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</si>
  <si>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</si>
  <si>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</si>
  <si>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</si>
  <si>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</si>
  <si>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</si>
  <si>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</si>
  <si>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</si>
  <si>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</si>
  <si>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</si>
  <si>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</si>
  <si>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</si>
  <si>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</si>
  <si>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</si>
  <si>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</si>
  <si>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</si>
  <si>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</si>
  <si>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</si>
  <si>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</si>
  <si>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</si>
  <si>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</si>
  <si>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</si>
  <si>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</si>
  <si>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</si>
  <si>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</si>
  <si>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</si>
  <si>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Криопреципитат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</si>
  <si>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</si>
  <si>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</si>
  <si>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</si>
  <si>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</si>
  <si>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</si>
  <si>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</si>
  <si>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</si>
  <si>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Крв и компоненте крви</t>
  </si>
  <si>
    <r>
      <t>Континуирана амбулаторна перитонеумска дијализа-</t>
    </r>
    <r>
      <rPr>
        <i/>
        <sz val="10"/>
        <color indexed="8"/>
        <rFont val="Arial"/>
        <family val="2"/>
      </rPr>
      <t>CAPD</t>
    </r>
  </si>
  <si>
    <r>
      <t>Аутоматска перитонеумска дијализа -</t>
    </r>
    <r>
      <rPr>
        <i/>
        <sz val="10"/>
        <color indexed="8"/>
        <rFont val="Arial"/>
        <family val="2"/>
      </rPr>
      <t>APD</t>
    </r>
  </si>
  <si>
    <r>
      <t>Интермитентна перитонеумска дијализа -</t>
    </r>
    <r>
      <rPr>
        <i/>
        <sz val="10"/>
        <color indexed="8"/>
        <rFont val="Arial"/>
        <family val="2"/>
      </rPr>
      <t>IPD</t>
    </r>
    <r>
      <rPr>
        <sz val="10"/>
        <color indexed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</si>
  <si>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</si>
  <si>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Број лица на дијализи</t>
  </si>
  <si>
    <t>Број дијализа</t>
  </si>
  <si>
    <t>Финансијска вредност</t>
  </si>
  <si>
    <t>Лекови</t>
  </si>
  <si>
    <t>ЛЕКОВИ ЗА ЛЕЧЕЊЕ БОЛЕСТИ КРВИ И КРВОТВОРНИХ ОРГАНА</t>
  </si>
  <si>
    <t>Имплантати</t>
  </si>
  <si>
    <t>Санитетски и медицински потрошни материјал</t>
  </si>
  <si>
    <t>Листе чекања</t>
  </si>
  <si>
    <t>Капацитети и коришћење дневних болница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</si>
  <si>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</si>
  <si>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</si>
  <si>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</si>
  <si>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</si>
  <si>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</si>
  <si>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</si>
  <si>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</si>
  <si>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</si>
  <si>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</si>
  <si>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</si>
  <si>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8. УГРАДЊА ИМПЛАНТАТА У ОРТОПЕДИЈИ (КУКОВИ И КОЛЕНА)</t>
  </si>
  <si>
    <t>фармацеути</t>
  </si>
  <si>
    <t>Заједничке медицинске делатности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</si>
  <si>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</si>
  <si>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</si>
  <si>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</si>
  <si>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</si>
  <si>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А. Биохемијске и хематолошке анализе укупно</t>
  </si>
  <si>
    <t>*Услуге се планирају за организовани скрининг  карцинома дојке  и колоректалног карцинома са ознаком атрибута 24 и називом атрибута "организовани скрининг"</t>
  </si>
  <si>
    <t>** Услуге се планирају за организовани скрининг  карцинома грлића материце  са ознаком атрибута 24 и називом атрибута "организовани скрининг"</t>
  </si>
  <si>
    <t>Врста дијализе / Назив услуге</t>
  </si>
  <si>
    <t>Јед. мере</t>
  </si>
  <si>
    <t>Грана медицине / Врста имплантанта</t>
  </si>
  <si>
    <t xml:space="preserve">Групе процедура / Назив услуге </t>
  </si>
  <si>
    <t>основни норматив</t>
  </si>
  <si>
    <t>Укупан норматив</t>
  </si>
  <si>
    <t>Број пратилаца</t>
  </si>
  <si>
    <t>Ђ.   ОСТАЛЕ ЛАБОРАТОРИЈЕ ____________________   (навести које)</t>
  </si>
  <si>
    <t>Унети матични број здравствене установе</t>
  </si>
  <si>
    <t>Унети назив здравствене установе</t>
  </si>
  <si>
    <t>1. Абдоминална хирургија и гастроентерологија</t>
  </si>
  <si>
    <t>2. Васкуларна хирургија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</si>
  <si>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</si>
  <si>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</si>
  <si>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</si>
  <si>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</si>
  <si>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</si>
  <si>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</si>
  <si>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</si>
  <si>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12. Гинекологија</t>
  </si>
  <si>
    <t>ДСГ шифра</t>
  </si>
  <si>
    <t>Назив дијагностички сродне групе</t>
  </si>
  <si>
    <t>УКУПНО ДСГ Група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</si>
  <si>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</si>
  <si>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</si>
  <si>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</si>
  <si>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</si>
  <si>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</si>
  <si>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</si>
  <si>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</si>
  <si>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</si>
  <si>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</si>
  <si>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</si>
  <si>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</si>
  <si>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</si>
  <si>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</si>
  <si>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</si>
  <si>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</si>
  <si>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</si>
  <si>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</si>
  <si>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</si>
  <si>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</si>
  <si>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</si>
  <si>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</si>
  <si>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</si>
  <si>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</si>
  <si>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</si>
  <si>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</si>
  <si>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</si>
  <si>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</si>
  <si>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</si>
  <si>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</si>
  <si>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</si>
  <si>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</si>
  <si>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</si>
  <si>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</si>
  <si>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</si>
  <si>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</si>
  <si>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</si>
  <si>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</si>
  <si>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</si>
  <si>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</si>
  <si>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</si>
  <si>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</si>
  <si>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</si>
  <si>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</si>
  <si>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</si>
  <si>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</si>
  <si>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</si>
  <si>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</si>
  <si>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</si>
  <si>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</si>
  <si>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</si>
  <si>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</si>
  <si>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</si>
  <si>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</si>
  <si>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</si>
  <si>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t>Хируршки захват на карпалном тунелу (декомпресија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n.medianus-a</t>
    </r>
    <r>
      <rPr>
        <b/>
        <sz val="10"/>
        <rFont val="Calibri"/>
        <family val="2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</si>
  <si>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</si>
  <si>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</si>
  <si>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</si>
  <si>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</si>
  <si>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</si>
  <si>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</si>
  <si>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</si>
  <si>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</si>
  <si>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</si>
  <si>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</si>
  <si>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</si>
  <si>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</si>
  <si>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</si>
  <si>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</si>
  <si>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</si>
  <si>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</si>
  <si>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</si>
  <si>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</si>
  <si>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</si>
  <si>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</si>
  <si>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</si>
  <si>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</si>
  <si>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</si>
  <si>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</si>
  <si>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</si>
  <si>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</si>
  <si>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</si>
  <si>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</si>
  <si>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</si>
  <si>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</si>
  <si>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</si>
  <si>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</si>
  <si>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</si>
  <si>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</si>
  <si>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</si>
  <si>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</si>
  <si>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</si>
  <si>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</si>
  <si>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</si>
  <si>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</si>
  <si>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</si>
  <si>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</si>
  <si>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</si>
  <si>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</si>
  <si>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</si>
  <si>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</si>
  <si>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</si>
  <si>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</si>
  <si>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</si>
  <si>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</si>
  <si>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</si>
  <si>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</si>
  <si>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</si>
  <si>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</si>
  <si>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</si>
  <si>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</si>
  <si>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</si>
  <si>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</si>
  <si>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</si>
  <si>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</si>
  <si>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</si>
  <si>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</si>
  <si>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</si>
  <si>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</si>
  <si>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</si>
  <si>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</si>
  <si>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</si>
  <si>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</si>
  <si>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</si>
  <si>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</si>
  <si>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</si>
  <si>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</si>
  <si>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</si>
  <si>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</si>
  <si>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</si>
  <si>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</si>
  <si>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</si>
  <si>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</si>
  <si>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</si>
  <si>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</si>
  <si>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</si>
  <si>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</si>
  <si>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</si>
  <si>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</si>
  <si>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</si>
  <si>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</si>
  <si>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</si>
  <si>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</si>
  <si>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</si>
  <si>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</si>
  <si>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</si>
  <si>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</si>
  <si>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</si>
  <si>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</si>
  <si>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</si>
  <si>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</si>
  <si>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</si>
  <si>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</si>
  <si>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</si>
  <si>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</si>
  <si>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</si>
  <si>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</si>
  <si>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</si>
  <si>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</si>
  <si>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</si>
  <si>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</si>
  <si>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</si>
  <si>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</si>
  <si>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</si>
  <si>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</si>
  <si>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</si>
  <si>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</si>
  <si>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</si>
  <si>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</si>
  <si>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</si>
  <si>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</si>
  <si>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</si>
  <si>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</si>
  <si>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</si>
  <si>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</si>
  <si>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</si>
  <si>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</si>
  <si>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</si>
  <si>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</si>
  <si>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</si>
  <si>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</si>
  <si>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</si>
  <si>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</si>
  <si>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</si>
  <si>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</si>
  <si>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</si>
  <si>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</si>
  <si>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</si>
  <si>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</si>
  <si>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</si>
  <si>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</si>
  <si>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</si>
  <si>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</si>
  <si>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</si>
  <si>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</si>
  <si>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</si>
  <si>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</si>
  <si>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</si>
  <si>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</si>
  <si>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</si>
  <si>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</si>
  <si>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</si>
  <si>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</si>
  <si>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</si>
  <si>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</si>
  <si>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</si>
  <si>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</si>
  <si>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</si>
  <si>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</si>
  <si>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</si>
  <si>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</si>
  <si>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</si>
  <si>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</si>
  <si>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</si>
  <si>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</si>
  <si>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</si>
  <si>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</si>
  <si>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</si>
  <si>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</si>
  <si>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</si>
  <si>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</si>
  <si>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</si>
  <si>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</si>
  <si>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</si>
  <si>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</si>
  <si>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</si>
  <si>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</si>
  <si>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</si>
  <si>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</si>
  <si>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</si>
  <si>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</si>
  <si>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</si>
  <si>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</si>
  <si>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</si>
  <si>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</si>
  <si>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</si>
  <si>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</si>
  <si>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</si>
  <si>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</si>
  <si>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</si>
  <si>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</si>
  <si>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</si>
  <si>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</si>
  <si>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</si>
  <si>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</si>
  <si>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</si>
  <si>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</si>
  <si>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</si>
  <si>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</si>
  <si>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</si>
  <si>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</si>
  <si>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</si>
  <si>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</si>
  <si>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</si>
  <si>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</si>
  <si>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</si>
  <si>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</si>
  <si>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</si>
  <si>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</si>
  <si>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</si>
  <si>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</si>
  <si>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</si>
  <si>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</si>
  <si>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</si>
  <si>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</si>
  <si>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</si>
  <si>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</si>
  <si>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</si>
  <si>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</si>
  <si>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</si>
  <si>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</si>
  <si>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</si>
  <si>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</si>
  <si>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</si>
  <si>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</si>
  <si>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</si>
  <si>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</si>
  <si>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</si>
  <si>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</si>
  <si>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</si>
  <si>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</si>
  <si>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</si>
  <si>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</si>
  <si>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</si>
  <si>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</si>
  <si>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</si>
  <si>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</si>
  <si>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</si>
  <si>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</si>
  <si>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</si>
  <si>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</si>
  <si>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</si>
  <si>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</si>
  <si>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</si>
  <si>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</si>
  <si>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</si>
  <si>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</si>
  <si>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</si>
  <si>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</si>
  <si>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</si>
  <si>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</si>
  <si>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</si>
  <si>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</si>
  <si>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</si>
  <si>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</si>
  <si>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</si>
  <si>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</si>
  <si>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</si>
  <si>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</si>
  <si>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</si>
  <si>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</si>
  <si>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</si>
  <si>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</si>
  <si>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</si>
  <si>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</si>
  <si>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</si>
  <si>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</si>
  <si>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</si>
  <si>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</si>
  <si>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</si>
  <si>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</si>
  <si>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</si>
  <si>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</si>
  <si>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</si>
  <si>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</si>
  <si>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</si>
  <si>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</si>
  <si>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</si>
  <si>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</si>
  <si>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</si>
  <si>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</si>
  <si>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</si>
  <si>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</si>
  <si>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</si>
  <si>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</si>
  <si>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</si>
  <si>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</si>
  <si>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</si>
  <si>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</si>
  <si>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</si>
  <si>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</si>
  <si>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</si>
  <si>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</si>
  <si>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</si>
  <si>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</si>
  <si>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</si>
  <si>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</si>
  <si>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</si>
  <si>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</si>
  <si>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</si>
  <si>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</si>
  <si>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</si>
  <si>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</si>
  <si>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</si>
  <si>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</si>
  <si>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</si>
  <si>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</si>
  <si>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</si>
  <si>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</si>
  <si>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</si>
  <si>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</si>
  <si>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</si>
  <si>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</si>
  <si>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</si>
  <si>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</si>
  <si>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</si>
  <si>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</si>
  <si>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</si>
  <si>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</si>
  <si>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</si>
  <si>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</si>
  <si>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</si>
  <si>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</si>
  <si>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</si>
  <si>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</si>
  <si>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</si>
  <si>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</si>
  <si>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</si>
  <si>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</si>
  <si>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</si>
  <si>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</si>
  <si>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</si>
  <si>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</si>
  <si>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</si>
  <si>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</si>
  <si>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</si>
  <si>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</si>
  <si>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</si>
  <si>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</si>
  <si>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</si>
  <si>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</si>
  <si>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</si>
  <si>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</si>
  <si>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</si>
  <si>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</si>
  <si>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</si>
  <si>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</si>
  <si>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</si>
  <si>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</si>
  <si>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</si>
  <si>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</si>
  <si>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</si>
  <si>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</si>
  <si>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</si>
  <si>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</si>
  <si>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</si>
  <si>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</si>
  <si>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</si>
  <si>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</si>
  <si>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</si>
  <si>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</si>
  <si>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</si>
  <si>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</si>
  <si>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</si>
  <si>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</si>
  <si>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</si>
  <si>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</si>
  <si>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</si>
  <si>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</si>
  <si>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</si>
  <si>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</si>
  <si>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</si>
  <si>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</si>
  <si>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</si>
  <si>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</si>
  <si>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</si>
  <si>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</si>
  <si>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</si>
  <si>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</si>
  <si>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</si>
  <si>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</si>
  <si>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</si>
  <si>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</si>
  <si>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</si>
  <si>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</si>
  <si>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</si>
  <si>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</si>
  <si>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</si>
  <si>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</si>
  <si>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</si>
  <si>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</si>
  <si>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</si>
  <si>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</si>
  <si>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</si>
  <si>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</si>
  <si>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</si>
  <si>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</si>
  <si>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</si>
  <si>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</si>
  <si>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</si>
  <si>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</si>
  <si>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</si>
  <si>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</si>
  <si>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</si>
  <si>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</si>
  <si>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</si>
  <si>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</si>
  <si>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</si>
  <si>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</si>
  <si>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</si>
  <si>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</si>
  <si>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</si>
  <si>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</si>
  <si>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</si>
  <si>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</si>
  <si>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</si>
  <si>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</si>
  <si>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</si>
  <si>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</si>
  <si>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</si>
  <si>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</si>
  <si>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</si>
  <si>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</si>
  <si>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</si>
  <si>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</si>
  <si>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</si>
  <si>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</si>
  <si>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</si>
  <si>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</si>
  <si>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</si>
  <si>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</si>
  <si>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</si>
  <si>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</si>
  <si>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</si>
  <si>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</si>
  <si>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</si>
  <si>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</si>
  <si>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са врло тешким или тешким KK</t>
    </r>
  </si>
  <si>
    <t>F72B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</si>
  <si>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</si>
  <si>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</si>
  <si>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</si>
  <si>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</si>
  <si>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</si>
  <si>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</si>
  <si>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</si>
  <si>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</si>
  <si>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</si>
  <si>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</si>
  <si>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</si>
  <si>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</si>
  <si>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</si>
  <si>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</si>
  <si>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</si>
  <si>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</si>
  <si>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</si>
  <si>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</si>
  <si>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</si>
  <si>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</si>
  <si>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</si>
  <si>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</si>
  <si>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</si>
  <si>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</si>
  <si>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</si>
  <si>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</si>
  <si>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</si>
  <si>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</si>
  <si>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</si>
  <si>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</si>
  <si>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</si>
  <si>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</si>
  <si>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</si>
  <si>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</si>
  <si>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</si>
  <si>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</si>
  <si>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</si>
  <si>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</si>
  <si>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</si>
  <si>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</si>
  <si>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</si>
  <si>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</si>
  <si>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</si>
  <si>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</si>
  <si>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</si>
  <si>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</si>
  <si>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</si>
  <si>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</si>
  <si>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</si>
  <si>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</si>
  <si>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</si>
  <si>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</si>
  <si>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</si>
  <si>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</si>
  <si>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</si>
  <si>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</si>
  <si>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</si>
  <si>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</si>
  <si>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</si>
  <si>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</si>
  <si>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</si>
  <si>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</si>
  <si>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</si>
  <si>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</si>
  <si>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</si>
  <si>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</si>
  <si>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</si>
  <si>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</si>
  <si>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</si>
  <si>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</si>
  <si>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</si>
  <si>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</si>
  <si>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</si>
  <si>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</si>
  <si>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</si>
  <si>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</si>
  <si>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</si>
  <si>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</si>
  <si>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</si>
  <si>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</si>
  <si>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</si>
  <si>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</si>
  <si>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</si>
  <si>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</si>
  <si>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</si>
  <si>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</si>
  <si>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</si>
  <si>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</si>
  <si>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</si>
  <si>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</si>
  <si>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</si>
  <si>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</si>
  <si>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</si>
  <si>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</si>
  <si>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</si>
  <si>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</si>
  <si>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</si>
  <si>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</si>
  <si>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</si>
  <si>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</si>
  <si>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</si>
  <si>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</si>
  <si>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</si>
  <si>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</si>
  <si>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</si>
  <si>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</si>
  <si>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</si>
  <si>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</si>
  <si>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</si>
  <si>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</si>
  <si>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</si>
  <si>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</si>
  <si>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</si>
  <si>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</si>
  <si>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</si>
  <si>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</si>
  <si>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</si>
  <si>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</si>
  <si>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</si>
  <si>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</si>
  <si>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</si>
  <si>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</si>
  <si>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</si>
  <si>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</si>
  <si>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</si>
  <si>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</si>
  <si>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</si>
  <si>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</si>
  <si>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</si>
  <si>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</si>
  <si>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t xml:space="preserve">Отворена холецистектомија са затвореним испитивањем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са врло тешким КК</t>
    </r>
  </si>
  <si>
    <t>H07B</t>
  </si>
  <si>
    <r>
      <t xml:space="preserve">Отворена холецистектомија без затворених испитивања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</si>
  <si>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</si>
  <si>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</si>
  <si>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</si>
  <si>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</si>
  <si>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</si>
  <si>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</si>
  <si>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</si>
  <si>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</si>
  <si>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</si>
  <si>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</si>
  <si>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</si>
  <si>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</si>
  <si>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</si>
  <si>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</si>
  <si>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</si>
  <si>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</si>
  <si>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</si>
  <si>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</si>
  <si>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</si>
  <si>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</si>
  <si>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</si>
  <si>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</si>
  <si>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</si>
  <si>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</si>
  <si>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</si>
  <si>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</si>
  <si>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</si>
  <si>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</si>
  <si>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</si>
  <si>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</si>
  <si>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</si>
  <si>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</si>
  <si>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</si>
  <si>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</si>
  <si>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</si>
  <si>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</si>
  <si>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</si>
  <si>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</si>
  <si>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</si>
  <si>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</si>
  <si>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</si>
  <si>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</si>
  <si>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</si>
  <si>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</si>
  <si>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</si>
  <si>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</si>
  <si>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</si>
  <si>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</si>
  <si>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</si>
  <si>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</si>
  <si>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</si>
  <si>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</si>
  <si>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</si>
  <si>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</si>
  <si>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</si>
  <si>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</si>
  <si>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</si>
  <si>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</si>
  <si>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</si>
  <si>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</si>
  <si>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</si>
  <si>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</si>
  <si>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</si>
  <si>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</si>
  <si>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</si>
  <si>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</si>
  <si>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</si>
  <si>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</si>
  <si>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</si>
  <si>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</si>
  <si>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</si>
  <si>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</si>
  <si>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</si>
  <si>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</si>
  <si>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</si>
  <si>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</si>
  <si>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</si>
  <si>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</si>
  <si>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</si>
  <si>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</si>
  <si>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</si>
  <si>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</si>
  <si>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</si>
  <si>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</si>
  <si>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</si>
  <si>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</si>
  <si>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</si>
  <si>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</si>
  <si>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</si>
  <si>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</si>
  <si>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</si>
  <si>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</si>
  <si>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</si>
  <si>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</si>
  <si>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</si>
  <si>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</si>
  <si>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</si>
  <si>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</si>
  <si>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</si>
  <si>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</si>
  <si>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</si>
  <si>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</si>
  <si>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</si>
  <si>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</si>
  <si>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</si>
  <si>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</si>
  <si>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</si>
  <si>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</si>
  <si>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</si>
  <si>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</si>
  <si>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</si>
  <si>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</si>
  <si>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</si>
  <si>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</si>
  <si>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</si>
  <si>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</si>
  <si>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</si>
  <si>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</si>
  <si>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</si>
  <si>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</si>
  <si>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</si>
  <si>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</si>
  <si>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</si>
  <si>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</si>
  <si>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</si>
  <si>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</si>
  <si>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</si>
  <si>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</si>
  <si>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</si>
  <si>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</si>
  <si>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</si>
  <si>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</si>
  <si>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</si>
  <si>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</si>
  <si>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</si>
  <si>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</si>
  <si>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</si>
  <si>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</si>
  <si>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</si>
  <si>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</si>
  <si>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</si>
  <si>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</si>
  <si>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</si>
  <si>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</si>
  <si>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</si>
  <si>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</si>
  <si>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</si>
  <si>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</si>
  <si>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</si>
  <si>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</si>
  <si>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</si>
  <si>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</si>
  <si>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</si>
  <si>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</si>
  <si>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</si>
  <si>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</si>
  <si>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</si>
  <si>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</si>
  <si>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</si>
  <si>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</si>
  <si>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</si>
  <si>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</si>
  <si>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</si>
  <si>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</si>
  <si>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</si>
  <si>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</si>
  <si>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</si>
  <si>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</si>
  <si>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</si>
  <si>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</si>
  <si>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</si>
  <si>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</si>
  <si>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</si>
  <si>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</si>
  <si>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</si>
  <si>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</si>
  <si>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</si>
  <si>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</si>
  <si>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</si>
  <si>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</si>
  <si>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</si>
  <si>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</si>
  <si>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</si>
  <si>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</si>
  <si>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</si>
  <si>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</si>
  <si>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</si>
  <si>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</si>
  <si>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</si>
  <si>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</si>
  <si>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</si>
  <si>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</si>
  <si>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</si>
  <si>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</si>
  <si>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</si>
  <si>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</si>
  <si>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</si>
  <si>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</si>
  <si>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</si>
  <si>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</si>
  <si>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</si>
  <si>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</si>
  <si>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</si>
  <si>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</si>
  <si>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</si>
  <si>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</si>
  <si>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</si>
  <si>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</si>
  <si>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</si>
  <si>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</si>
  <si>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</si>
  <si>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</si>
  <si>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</si>
  <si>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</si>
  <si>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</si>
  <si>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</si>
  <si>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</si>
  <si>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</si>
  <si>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</si>
  <si>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</si>
  <si>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</si>
  <si>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</si>
  <si>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</si>
  <si>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</si>
  <si>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</si>
  <si>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</si>
  <si>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</si>
  <si>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</si>
  <si>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</si>
  <si>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</si>
  <si>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</si>
  <si>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</si>
  <si>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</si>
  <si>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</si>
  <si>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</si>
  <si>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</si>
  <si>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</si>
  <si>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</si>
  <si>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</si>
  <si>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</si>
  <si>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</si>
  <si>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</si>
  <si>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</si>
  <si>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</si>
  <si>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</si>
  <si>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</si>
  <si>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</si>
  <si>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</si>
  <si>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</si>
  <si>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</si>
  <si>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</si>
  <si>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</si>
  <si>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</si>
  <si>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</si>
  <si>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</si>
  <si>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</si>
  <si>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</si>
  <si>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</si>
  <si>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</si>
  <si>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</si>
  <si>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</si>
  <si>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</si>
  <si>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</si>
  <si>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</si>
  <si>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</si>
  <si>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</si>
  <si>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</si>
  <si>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</si>
  <si>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</si>
  <si>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</si>
  <si>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</si>
  <si>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</si>
  <si>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</si>
  <si>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</si>
  <si>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</si>
  <si>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</si>
  <si>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</si>
  <si>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</si>
  <si>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</si>
  <si>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</si>
  <si>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</si>
  <si>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</si>
  <si>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</si>
  <si>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</si>
  <si>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</si>
  <si>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</si>
  <si>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</si>
  <si>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</si>
  <si>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</si>
  <si>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</si>
  <si>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</si>
  <si>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</si>
  <si>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</si>
  <si>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</si>
  <si>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</si>
  <si>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</si>
  <si>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</si>
  <si>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</si>
  <si>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</si>
  <si>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</si>
  <si>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</si>
  <si>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</si>
  <si>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</si>
  <si>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</si>
  <si>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</si>
  <si>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</si>
  <si>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</si>
  <si>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</si>
  <si>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</si>
  <si>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</si>
  <si>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</si>
  <si>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</si>
  <si>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</si>
  <si>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</si>
  <si>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</si>
  <si>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</si>
  <si>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</si>
  <si>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</si>
  <si>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</si>
  <si>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</si>
  <si>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</si>
  <si>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</si>
  <si>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</si>
  <si>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</si>
  <si>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</si>
  <si>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</si>
  <si>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</si>
  <si>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</si>
  <si>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</si>
  <si>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</si>
  <si>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</si>
  <si>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</si>
  <si>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</si>
  <si>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</si>
  <si>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</si>
  <si>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</si>
  <si>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</si>
  <si>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</si>
  <si>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</si>
  <si>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</si>
  <si>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</si>
  <si>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</si>
  <si>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</si>
  <si>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</si>
  <si>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</si>
  <si>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</si>
  <si>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</si>
  <si>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</si>
  <si>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</si>
  <si>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</si>
  <si>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</si>
  <si>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</si>
  <si>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</si>
  <si>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</si>
  <si>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</si>
  <si>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</si>
  <si>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</si>
  <si>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</si>
  <si>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</si>
  <si>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</si>
  <si>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</si>
  <si>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</si>
  <si>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</si>
  <si>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</si>
  <si>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</si>
  <si>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</si>
  <si>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</si>
  <si>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</si>
  <si>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</si>
  <si>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</si>
  <si>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</si>
  <si>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</si>
  <si>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</si>
  <si>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</si>
  <si>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</si>
  <si>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</si>
  <si>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</si>
  <si>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</si>
  <si>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</si>
  <si>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</si>
  <si>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</si>
  <si>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</si>
  <si>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</si>
  <si>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</si>
  <si>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</si>
  <si>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</si>
  <si>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</si>
  <si>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</si>
  <si>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</si>
  <si>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</si>
  <si>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</si>
  <si>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</si>
  <si>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</si>
  <si>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</si>
  <si>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</si>
  <si>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</si>
  <si>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</si>
  <si>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</si>
  <si>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</si>
  <si>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</si>
  <si>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</si>
  <si>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</si>
  <si>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</si>
  <si>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</si>
  <si>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</si>
  <si>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</si>
  <si>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</si>
  <si>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</si>
  <si>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</si>
  <si>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</si>
  <si>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</si>
  <si>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</si>
  <si>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</si>
  <si>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</si>
  <si>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</si>
  <si>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</si>
  <si>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</si>
  <si>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</si>
  <si>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</si>
  <si>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</si>
  <si>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</si>
  <si>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</si>
  <si>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</si>
  <si>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</si>
  <si>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</si>
  <si>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</si>
  <si>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</si>
  <si>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</si>
  <si>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</si>
  <si>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</si>
  <si>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</si>
  <si>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</si>
  <si>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</si>
  <si>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</si>
  <si>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</si>
  <si>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</si>
  <si>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</si>
  <si>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</si>
  <si>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</si>
  <si>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</si>
  <si>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</si>
  <si>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</si>
  <si>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</si>
  <si>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</si>
  <si>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</si>
  <si>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</si>
  <si>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</si>
  <si>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</si>
  <si>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</si>
  <si>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</si>
  <si>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</si>
  <si>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</si>
  <si>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</si>
  <si>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</si>
  <si>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</si>
  <si>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</si>
  <si>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</si>
  <si>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</si>
  <si>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</si>
  <si>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</si>
  <si>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</si>
  <si>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</si>
  <si>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</si>
  <si>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</si>
  <si>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</si>
  <si>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</si>
  <si>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</si>
  <si>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</si>
  <si>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</si>
  <si>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</si>
  <si>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</si>
  <si>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</si>
  <si>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</si>
  <si>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</si>
  <si>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</si>
  <si>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</si>
  <si>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</si>
  <si>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</si>
  <si>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</si>
  <si>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</si>
  <si>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</si>
  <si>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</si>
  <si>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</si>
  <si>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</si>
  <si>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</si>
  <si>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</si>
  <si>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</si>
  <si>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</si>
  <si>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</si>
  <si>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</si>
  <si>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</si>
  <si>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</si>
  <si>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</si>
  <si>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</si>
  <si>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</si>
  <si>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</si>
  <si>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</si>
  <si>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</si>
  <si>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</si>
  <si>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</si>
  <si>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</si>
  <si>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</si>
  <si>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</si>
  <si>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</si>
  <si>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</si>
  <si>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</si>
  <si>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</si>
  <si>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</si>
  <si>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</si>
  <si>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</si>
  <si>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</si>
  <si>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</si>
  <si>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</si>
  <si>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</si>
  <si>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</si>
  <si>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</si>
  <si>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</si>
  <si>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</si>
  <si>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</si>
  <si>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</si>
  <si>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</si>
  <si>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</si>
  <si>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</si>
  <si>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</si>
  <si>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</si>
  <si>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</si>
  <si>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</si>
  <si>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</si>
  <si>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</si>
  <si>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</si>
  <si>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</si>
  <si>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</si>
  <si>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</si>
  <si>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</si>
  <si>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</si>
  <si>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</si>
  <si>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</si>
  <si>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</si>
  <si>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</si>
  <si>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</si>
  <si>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</si>
  <si>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</si>
  <si>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</si>
  <si>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</si>
  <si>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</si>
  <si>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</si>
  <si>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</si>
  <si>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</si>
  <si>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</si>
  <si>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</si>
  <si>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</si>
  <si>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</si>
  <si>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</si>
  <si>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</si>
  <si>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</si>
  <si>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</si>
  <si>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</si>
  <si>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</si>
  <si>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</si>
  <si>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</si>
  <si>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</si>
  <si>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</si>
  <si>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</si>
  <si>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</si>
  <si>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</si>
  <si>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</si>
  <si>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</si>
  <si>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</si>
  <si>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</si>
  <si>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</si>
  <si>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</si>
  <si>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</si>
  <si>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</si>
  <si>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</si>
  <si>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</si>
  <si>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</si>
  <si>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</si>
  <si>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</si>
  <si>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</si>
  <si>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</si>
  <si>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</si>
  <si>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</si>
  <si>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</si>
  <si>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</si>
  <si>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</si>
  <si>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</si>
  <si>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</si>
  <si>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</si>
  <si>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</si>
  <si>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</si>
  <si>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</si>
  <si>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</si>
  <si>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</si>
  <si>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</si>
  <si>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</si>
  <si>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</si>
  <si>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</si>
  <si>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</si>
  <si>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</si>
  <si>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</si>
  <si>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</si>
  <si>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</si>
  <si>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</si>
  <si>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</si>
  <si>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</si>
  <si>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</si>
  <si>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</si>
  <si>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</si>
  <si>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</si>
  <si>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</si>
  <si>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</si>
  <si>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</si>
  <si>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</si>
  <si>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</si>
  <si>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</si>
  <si>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</si>
  <si>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</si>
  <si>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</si>
  <si>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</si>
  <si>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</si>
  <si>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</si>
  <si>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</si>
  <si>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</si>
  <si>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</si>
  <si>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</si>
  <si>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</si>
  <si>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</si>
  <si>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</si>
  <si>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</si>
  <si>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</si>
  <si>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</si>
  <si>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</si>
  <si>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</si>
  <si>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</si>
  <si>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</si>
  <si>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</si>
  <si>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</si>
  <si>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</si>
  <si>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</si>
  <si>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</si>
  <si>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</si>
  <si>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</si>
  <si>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</si>
  <si>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</si>
  <si>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</si>
  <si>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</si>
  <si>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</si>
  <si>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</si>
  <si>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</si>
  <si>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</si>
  <si>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</si>
  <si>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</si>
  <si>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</si>
  <si>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</si>
  <si>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</si>
  <si>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</si>
  <si>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</si>
  <si>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</si>
  <si>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</si>
  <si>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</si>
  <si>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</si>
  <si>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</si>
  <si>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</si>
  <si>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</si>
  <si>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</si>
  <si>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</si>
  <si>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</si>
  <si>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</si>
  <si>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</si>
  <si>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</si>
  <si>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</si>
  <si>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</si>
  <si>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</si>
  <si>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</si>
  <si>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</si>
  <si>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</si>
  <si>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</si>
  <si>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</si>
  <si>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</si>
  <si>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</si>
  <si>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</si>
  <si>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</si>
  <si>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</si>
  <si>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</si>
  <si>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</si>
  <si>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</si>
  <si>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</si>
  <si>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</si>
  <si>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</si>
  <si>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</si>
  <si>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</si>
  <si>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</si>
  <si>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</si>
  <si>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</si>
  <si>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</si>
  <si>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</si>
  <si>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</si>
  <si>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</si>
  <si>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</si>
  <si>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</si>
  <si>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</si>
  <si>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</si>
  <si>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</si>
  <si>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</si>
  <si>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</si>
  <si>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</si>
  <si>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</si>
  <si>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</si>
  <si>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</si>
  <si>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</si>
  <si>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</si>
  <si>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</si>
  <si>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</si>
  <si>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</si>
  <si>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</si>
  <si>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</si>
  <si>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</si>
  <si>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</si>
  <si>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</si>
  <si>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</si>
  <si>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</si>
  <si>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</si>
  <si>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</si>
  <si>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</si>
  <si>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</si>
  <si>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</si>
  <si>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</si>
  <si>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</si>
  <si>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</si>
  <si>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</si>
  <si>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</si>
  <si>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</si>
  <si>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</si>
  <si>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</si>
  <si>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</si>
  <si>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</si>
  <si>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</si>
  <si>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</si>
  <si>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</si>
  <si>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</si>
  <si>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</si>
  <si>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</si>
  <si>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</si>
  <si>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</si>
  <si>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</si>
  <si>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</si>
  <si>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</si>
  <si>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</si>
  <si>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</si>
  <si>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</si>
  <si>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</si>
  <si>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</si>
  <si>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</si>
  <si>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</si>
  <si>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</si>
  <si>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</si>
  <si>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</si>
  <si>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</si>
  <si>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</si>
  <si>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</si>
  <si>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</si>
  <si>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</si>
  <si>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</si>
  <si>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</si>
  <si>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</si>
  <si>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</si>
  <si>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</si>
  <si>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</si>
  <si>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</si>
  <si>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</si>
  <si>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</si>
  <si>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</si>
  <si>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</si>
  <si>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</si>
  <si>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</si>
  <si>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</si>
  <si>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</si>
  <si>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</si>
  <si>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</si>
  <si>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</si>
  <si>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</si>
  <si>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</si>
  <si>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</si>
  <si>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</si>
  <si>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</si>
  <si>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</si>
  <si>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</si>
  <si>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</si>
  <si>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</si>
  <si>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</si>
  <si>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</si>
  <si>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</si>
  <si>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</si>
  <si>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</si>
  <si>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</si>
  <si>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</si>
  <si>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</si>
  <si>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</si>
  <si>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</si>
  <si>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Дијагностички сродне групе (ДСГ)</t>
  </si>
  <si>
    <t>3. Кардиологија и интервентна радиологија</t>
  </si>
  <si>
    <t>11. Урологија и нефрологија</t>
  </si>
  <si>
    <t>Хирургија</t>
  </si>
  <si>
    <t>Урологија</t>
  </si>
  <si>
    <t>Ортопедија и трауматологија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</si>
  <si>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</si>
  <si>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</si>
  <si>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</si>
  <si>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</si>
  <si>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</si>
  <si>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</si>
  <si>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</si>
  <si>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Број лица којима је уграђен материјал</t>
  </si>
  <si>
    <t>Број  лица  којима се планира уградња материјала</t>
  </si>
  <si>
    <t>Некласификоване главне дијагностичке категорије</t>
  </si>
  <si>
    <t>Лекови са посебним режимом издавања (Лекови са Ц листе)</t>
  </si>
  <si>
    <t xml:space="preserve">Број пацијената 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</si>
  <si>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</si>
  <si>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</si>
  <si>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</si>
  <si>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</si>
  <si>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</si>
  <si>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</si>
  <si>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Остале услуге</t>
  </si>
  <si>
    <t>Здравствене услуге</t>
  </si>
  <si>
    <t>Дијагностичке процедуре са снимањем</t>
  </si>
  <si>
    <t>Лабораторијска дијагностика</t>
  </si>
  <si>
    <t>Специјалистички прегледи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</si>
  <si>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</si>
  <si>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</si>
  <si>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</si>
  <si>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</si>
  <si>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</si>
  <si>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</si>
  <si>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</si>
  <si>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</si>
  <si>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</si>
  <si>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</si>
  <si>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</si>
  <si>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</si>
  <si>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</si>
  <si>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</si>
  <si>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</si>
  <si>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</si>
  <si>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</si>
  <si>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</si>
  <si>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РБ</t>
  </si>
  <si>
    <t>Назив Табеле</t>
  </si>
  <si>
    <t xml:space="preserve">Табела 1. </t>
  </si>
  <si>
    <t xml:space="preserve">Табела 2. </t>
  </si>
  <si>
    <t xml:space="preserve">Табела 3. </t>
  </si>
  <si>
    <t xml:space="preserve">Табела 4. </t>
  </si>
  <si>
    <t xml:space="preserve">Табела 5. </t>
  </si>
  <si>
    <t xml:space="preserve">Табела 6. </t>
  </si>
  <si>
    <t xml:space="preserve">Табела 7. </t>
  </si>
  <si>
    <t xml:space="preserve">Табела 8. </t>
  </si>
  <si>
    <t>Табела 9.</t>
  </si>
  <si>
    <t>Табела 16.</t>
  </si>
  <si>
    <t>Табела 17.</t>
  </si>
  <si>
    <t>Табела 18.</t>
  </si>
  <si>
    <t>Табела 19.</t>
  </si>
  <si>
    <t>Прво читање радиографског снимка дојке у оквиру организованог скрининга</t>
  </si>
  <si>
    <t>Друго читање радиографског снимка дојке у оквиру организованог скрининга</t>
  </si>
  <si>
    <t>Треће или супервизијско читање радиографског снимка дојке у оквиру организованог скрининга</t>
  </si>
  <si>
    <t>Супервизијско тумачење ПАП налаза у организованом скринингу карцинома грлића материце</t>
  </si>
  <si>
    <t> 2305401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</si>
  <si>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</si>
  <si>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</si>
  <si>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</si>
  <si>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</si>
  <si>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</si>
  <si>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</si>
  <si>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</si>
  <si>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</si>
  <si>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</si>
  <si>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</si>
  <si>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</si>
  <si>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</si>
  <si>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</si>
  <si>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Цена у динарима</t>
  </si>
  <si>
    <t>јединица крви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</si>
  <si>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</si>
  <si>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</si>
  <si>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</si>
  <si>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Укупан број запослених (на одређено и неодређено време) који се финансирају из средстава РФЗО</t>
  </si>
  <si>
    <t>Број запослених на неодређено време који се финансирају из средстава РФЗО</t>
  </si>
  <si>
    <t>Укупан број запослених на одређено време који се финансирају из средстава РФЗО</t>
  </si>
  <si>
    <t>Број запослених на одређено време због повећаног обима посла</t>
  </si>
  <si>
    <t>Број запослених на одређено време због замене одсутних запослених</t>
  </si>
  <si>
    <t>Превенција и контрола болничких инфекција</t>
  </si>
  <si>
    <t>Број лица на акутној хемодијализи</t>
  </si>
  <si>
    <t>Број лица на хроничној хемодијализи</t>
  </si>
  <si>
    <t>Категорија</t>
  </si>
  <si>
    <t>280005</t>
  </si>
  <si>
    <t>280006</t>
  </si>
  <si>
    <t>280007</t>
  </si>
  <si>
    <t>280008</t>
  </si>
  <si>
    <t>Број прегледа у оквиру организованог скрининга рака*</t>
  </si>
  <si>
    <t>Број услуга пружених у оквиру организованог скрининга рака**</t>
  </si>
  <si>
    <t>Рендген дијагностика (уписати број апарата и број смена)</t>
  </si>
  <si>
    <t>Ултразвучна дијагностика (уписати број апарата и број смена)</t>
  </si>
  <si>
    <t>Доплер* (уписати број апарата и број смена)</t>
  </si>
  <si>
    <t>ЦТ Скенер (уписати број апарата и број смена)</t>
  </si>
  <si>
    <t>Магнетна резонанца (уписати број апарата и број смена)</t>
  </si>
  <si>
    <t>Укупно свих дијагностичких процедура са снимањем</t>
  </si>
  <si>
    <t>Напомена</t>
  </si>
  <si>
    <t>Број исписаних болесника 2024.</t>
  </si>
  <si>
    <t>Број бо  дана 2024.</t>
  </si>
  <si>
    <t>Просечна дневна заузетост постеља у 2024. (%)</t>
  </si>
  <si>
    <t>Табела 10.</t>
  </si>
  <si>
    <t>Табела 13.</t>
  </si>
  <si>
    <t>Табела 14.</t>
  </si>
  <si>
    <t>Табела 15.</t>
  </si>
  <si>
    <t>Збирна табела врсте здравствених услуга које се пружају у здравственој установи (Пивот)</t>
  </si>
  <si>
    <t>Табела 11.</t>
  </si>
  <si>
    <t xml:space="preserve">Табела 12. </t>
  </si>
  <si>
    <t>Терапијска плазмафереза</t>
  </si>
  <si>
    <t>Хемодијализа</t>
  </si>
  <si>
    <t>Интермитентна хемодиафилтрација</t>
  </si>
  <si>
    <t>Континуирана перитонеална дијализа, дугорочна</t>
  </si>
  <si>
    <t>Интермитентна перитонеална диализа, дугорочна</t>
  </si>
  <si>
    <t>Desni klik na bilo koje polje u pivot tabeli i opcija refresh će povući izmenjene podatke iz tabele usluge_prema_OS</t>
  </si>
  <si>
    <t>Ukoliko su dodavane nove šifre u tabeli usluge_prema_OS, potrebno je uključiti ih u prikaz odabirom u filteru</t>
  </si>
  <si>
    <t xml:space="preserve">Лекови за хемофилију  </t>
  </si>
  <si>
    <t xml:space="preserve">Цитостатици 
са Листе лекова </t>
  </si>
  <si>
    <t>Лекови ван Листе лекова</t>
  </si>
  <si>
    <t>Реагенси који се набављају у поступку ЦЈН</t>
  </si>
  <si>
    <t>Реагенси - самостална набавка установе</t>
  </si>
  <si>
    <t>Реагенси</t>
  </si>
  <si>
    <t>РЕАГЕНСИ (УКУПНО)</t>
  </si>
  <si>
    <t>Табела 20.</t>
  </si>
  <si>
    <t>20.</t>
  </si>
  <si>
    <t>Здравствене услуге према организационој структури</t>
  </si>
  <si>
    <t>Конусна биопсија грлића материце ласером</t>
  </si>
  <si>
    <t>Радиографско снимање дојке, обострано</t>
  </si>
  <si>
    <t>Ултразвучни преглед дојке, билатералан</t>
  </si>
  <si>
    <t>Циљана биопсија грлића материце или ендоцервикална киретажа</t>
  </si>
  <si>
    <t>Преглед биоптата тумора дојке</t>
  </si>
  <si>
    <t>Преглед CORE биопсије дојке</t>
  </si>
  <si>
    <t>Санитетски и медицински потрошни материјал који се набављају у поступку ЦЈН</t>
  </si>
  <si>
    <t>Санитетски и медицински потрошни материјал - самостална набавка установе</t>
  </si>
  <si>
    <t>Санитетски и медицински потрошни материјал (укупно)</t>
  </si>
  <si>
    <t>ЗА 2026. ГОДИНУ</t>
  </si>
  <si>
    <t>01.01.2026.</t>
  </si>
  <si>
    <t>Извршено у 2025.</t>
  </si>
  <si>
    <t>План за 2026.</t>
  </si>
  <si>
    <t>Амбулантни (Извршено у 2025.)</t>
  </si>
  <si>
    <t>Амбулантни (План за 2026.)</t>
  </si>
  <si>
    <t>Стационарни (Извршено у 2025.)</t>
  </si>
  <si>
    <t>Стационарни (План за 2026.)</t>
  </si>
  <si>
    <t>Укупно (Извршено у 2025.)</t>
  </si>
  <si>
    <t>Укупно (План за 2026.)</t>
  </si>
  <si>
    <t>Број услуга - Извршење 2025.</t>
  </si>
  <si>
    <t>Број услуга - План 2026.</t>
  </si>
  <si>
    <t xml:space="preserve">Укупан број пацијената на листи чекања на дан 31.12.2025. </t>
  </si>
  <si>
    <t>Број пацијената са листе чекања којима је урађена  процедура/интервенција 2025</t>
  </si>
  <si>
    <t>Укупан број свих пацијената којима је урађена интервенција/процедура у ЗУ 2025</t>
  </si>
  <si>
    <t>Број нових пацијената на листи чекања у 2025.</t>
  </si>
  <si>
    <t>Просечна дужина чекања у данима 2025.</t>
  </si>
  <si>
    <t>Планиран укупан број процедура за које се воде листе чекања за 2026.</t>
  </si>
  <si>
    <t>Планиран број процедура за пацијенте који су на листи чекања за 2026.</t>
  </si>
  <si>
    <t>Maksilofacijalna hirurgija</t>
  </si>
  <si>
    <t>Bolesti usta</t>
  </si>
  <si>
    <t>Bolesti zuba</t>
  </si>
  <si>
    <t>Ortodoncija</t>
  </si>
  <si>
    <t>Oralna hirurgija</t>
  </si>
  <si>
    <t>Protetika</t>
  </si>
  <si>
    <t>Dečja i preventivna</t>
  </si>
  <si>
    <t>MFH</t>
  </si>
  <si>
    <t>Правно економска слижба</t>
  </si>
  <si>
    <t>mfh</t>
  </si>
  <si>
    <t xml:space="preserve">                  MFH</t>
  </si>
  <si>
    <t>Maksilofacijalna</t>
  </si>
  <si>
    <t>Pregledi</t>
  </si>
  <si>
    <t>009005</t>
  </si>
  <si>
    <t>Specijalistički pregled</t>
  </si>
  <si>
    <t>009006</t>
  </si>
  <si>
    <t>Specijalistički pregled- kontrolni</t>
  </si>
  <si>
    <t>009007</t>
  </si>
  <si>
    <t>Specijalistički pregled-nastavnik</t>
  </si>
  <si>
    <t>009008</t>
  </si>
  <si>
    <t>Specijalistički pregled -kontrolni, nastavnik</t>
  </si>
  <si>
    <t>009009</t>
  </si>
  <si>
    <t>Konzilijarni pregled sa pisanim mišljenjem</t>
  </si>
  <si>
    <t>009300</t>
  </si>
  <si>
    <t>Konsultativni pregleg u drugoj ustanovi</t>
  </si>
  <si>
    <t>Dnevna bolnica</t>
  </si>
  <si>
    <t>Dečja i peventivna stomatologija</t>
  </si>
  <si>
    <t>Ortopedija vilice</t>
  </si>
  <si>
    <t>konzilijarni pregled sa pisanim mišljenjem</t>
  </si>
  <si>
    <t>Parodontologija i oralna medicina</t>
  </si>
  <si>
    <t>009129</t>
  </si>
  <si>
    <t>Hirurško vađenje zuba</t>
  </si>
  <si>
    <t>009131</t>
  </si>
  <si>
    <t>Hirurško vađenje impaktiranih umnjaka</t>
  </si>
  <si>
    <t>009135</t>
  </si>
  <si>
    <t>Uklanjanje manjih viličnih cista</t>
  </si>
  <si>
    <t>009136</t>
  </si>
  <si>
    <t>Uklanjanje većih viličnih cista</t>
  </si>
  <si>
    <t>009178</t>
  </si>
  <si>
    <t>Ekcizija beningnih/malignih kožnih tumora sa direktnom suturom MF regije</t>
  </si>
  <si>
    <t>009179</t>
  </si>
  <si>
    <t>Ekcizija tu kože sa rekonstrukcijom direkta Mfregija</t>
  </si>
  <si>
    <t>009180</t>
  </si>
  <si>
    <t>Uklanjanje tumora mekih tkiva usne šupljine-benignih</t>
  </si>
  <si>
    <t>009181</t>
  </si>
  <si>
    <t>Maligni tumori usne – „W” ekscizija</t>
  </si>
  <si>
    <t>009182</t>
  </si>
  <si>
    <t>Maligni tumori usne – „V” ekscizija</t>
  </si>
  <si>
    <t>009187</t>
  </si>
  <si>
    <t>Ekstraoralna incizija apscesa</t>
  </si>
  <si>
    <t>009306</t>
  </si>
  <si>
    <t>Uklanjane stranog tela iz mekih i koštanih tkiva lica i vilice</t>
  </si>
  <si>
    <t>009307</t>
  </si>
  <si>
    <t>Uklanjanje benignih koštanih tumora lica i vilica</t>
  </si>
  <si>
    <t>009144</t>
  </si>
  <si>
    <t>Revizija sinusa Caldwel-Luc</t>
  </si>
  <si>
    <t xml:space="preserve">30032-00 </t>
  </si>
  <si>
    <t>Reparacija rane na koži i potkožnom tkivu lica ili vrata, površinska</t>
  </si>
  <si>
    <t>30035-00</t>
  </si>
  <si>
    <t>Reparacija rana na kozi potkoznom tkivu lica ili vrata</t>
  </si>
  <si>
    <t xml:space="preserve">30052-00 </t>
  </si>
  <si>
    <t>Rekonstrukcija povrede – rane spoljašnjeg uva</t>
  </si>
  <si>
    <t xml:space="preserve">30052-01 </t>
  </si>
  <si>
    <t>Reparacija rane na očnom kapku</t>
  </si>
  <si>
    <t xml:space="preserve">30052-02 </t>
  </si>
  <si>
    <t>Reparacija rane na usni</t>
  </si>
  <si>
    <t xml:space="preserve">30052-03 </t>
  </si>
  <si>
    <t>Rekonstrukcija povrede – rane nosa</t>
  </si>
  <si>
    <t>30052-04</t>
  </si>
  <si>
    <t>Zatvaranje fistule u usnoj šupljini</t>
  </si>
  <si>
    <t>30061-00</t>
  </si>
  <si>
    <t>Uklanjanje stranog tela iz kože i potkožog tkiva bez incizije</t>
  </si>
  <si>
    <t>30064-00</t>
  </si>
  <si>
    <t>Uklanjanje stranog tela iz kože i potkožog tkiva  incizijom</t>
  </si>
  <si>
    <t>30071-00</t>
  </si>
  <si>
    <t>Biopsija kože I potkožnog tkoiva</t>
  </si>
  <si>
    <t>30071-02</t>
  </si>
  <si>
    <t>Biopsija očnog kapka</t>
  </si>
  <si>
    <t xml:space="preserve">30075-00 </t>
  </si>
  <si>
    <t>Biopsija limfnog čvora</t>
  </si>
  <si>
    <t>30075-01</t>
  </si>
  <si>
    <t>Biopsija mekog tkiva</t>
  </si>
  <si>
    <t>30075-02</t>
  </si>
  <si>
    <t>Biopsija parotidnih žlezda</t>
  </si>
  <si>
    <t>30075-03</t>
  </si>
  <si>
    <t>Otvorena biopsija tiroidne žlezde</t>
  </si>
  <si>
    <t xml:space="preserve">30075-19 </t>
  </si>
  <si>
    <t>Biopsija jezika</t>
  </si>
  <si>
    <t xml:space="preserve">30075-22 </t>
  </si>
  <si>
    <t>Biopsija pljuvačnih žlezda ili kanala</t>
  </si>
  <si>
    <t xml:space="preserve">30075-23 </t>
  </si>
  <si>
    <t>Biopsija usne šupljine (tvrdog nepca, usne, usta)</t>
  </si>
  <si>
    <t>30075-24</t>
  </si>
  <si>
    <t>Biopsija mekog nepca</t>
  </si>
  <si>
    <t>30075-25</t>
  </si>
  <si>
    <t>Biopsija tonzila ili adenoida</t>
  </si>
  <si>
    <t>30075-26</t>
  </si>
  <si>
    <t>Biopsija u farinksu</t>
  </si>
  <si>
    <t>30094-09</t>
  </si>
  <si>
    <t>Perkutana biopsija iglom pljuvačne žlezde ili kanala</t>
  </si>
  <si>
    <t>30099-00</t>
  </si>
  <si>
    <t>Ekcizija sinusa na koži i potkožnom tkivu</t>
  </si>
  <si>
    <t>30103-00</t>
  </si>
  <si>
    <t>Ekcizija sinusa koji zahvata mišić i duboko tkivo</t>
  </si>
  <si>
    <t>30216-00</t>
  </si>
  <si>
    <t>Aspiracija hematoma iz koze I potkoznog tkiva</t>
  </si>
  <si>
    <t>30223-00</t>
  </si>
  <si>
    <t>Incija i drenaža hematoma kože i potkožnog tkiva</t>
  </si>
  <si>
    <t xml:space="preserve">30223-01 </t>
  </si>
  <si>
    <t xml:space="preserve"> Incizija i drenaža apscesa kože i potkožnog tkiva</t>
  </si>
  <si>
    <t>30223-02</t>
  </si>
  <si>
    <t>Ostale incizije i drenaže kože i potkožnog tkiva</t>
  </si>
  <si>
    <t>30223-03</t>
  </si>
  <si>
    <t>Incizija i drenaža apscesa mekog tkiva</t>
  </si>
  <si>
    <t>30225-00</t>
  </si>
  <si>
    <t>Ponovna insercija drena za drenažu apscesa mekog kiva</t>
  </si>
  <si>
    <t>30235-00</t>
  </si>
  <si>
    <t>Reparacija rupturiranog misica,neklasifikovana na  drugom mestu</t>
  </si>
  <si>
    <t xml:space="preserve">30244-00 </t>
  </si>
  <si>
    <t>Uklanjanje stiloidnog nastavka temporalne kosti</t>
  </si>
  <si>
    <t xml:space="preserve">30247-00 </t>
  </si>
  <si>
    <t>Totalna parotidektomija</t>
  </si>
  <si>
    <t xml:space="preserve">30250-00 </t>
  </si>
  <si>
    <t>Totalna parotidektomija sa prezervacijom facijalnog nerva</t>
  </si>
  <si>
    <t xml:space="preserve">30253-00 </t>
  </si>
  <si>
    <t>Parcijalna parotidektomija</t>
  </si>
  <si>
    <t>30255-00</t>
  </si>
  <si>
    <t>Uklanjanje submandibularnih kanala</t>
  </si>
  <si>
    <t xml:space="preserve">30256-00 </t>
  </si>
  <si>
    <t>Ekscizija submandibularne žlezde</t>
  </si>
  <si>
    <t xml:space="preserve">30259-00 </t>
  </si>
  <si>
    <t>Ekscizija sublingvalne žlezde</t>
  </si>
  <si>
    <t>30266-00</t>
  </si>
  <si>
    <t>Incizija pljuvačnih žlezda ili kanala</t>
  </si>
  <si>
    <t xml:space="preserve">30266-02 </t>
  </si>
  <si>
    <t>Uklanjanje kalkulusa iz pljuvačnih žlezda ili kanala</t>
  </si>
  <si>
    <t xml:space="preserve">30272-00 </t>
  </si>
  <si>
    <t>Parcijalna ekscizija jezika</t>
  </si>
  <si>
    <t xml:space="preserve">30275-00 </t>
  </si>
  <si>
    <t xml:space="preserve">Radikalna ekscizija lezije poda usne duplje uz resekciju manibule. Radikalna ekscizija intraoralne lezije </t>
  </si>
  <si>
    <t>30278-00</t>
  </si>
  <si>
    <t>Lingvalna frenektomija</t>
  </si>
  <si>
    <t>30281-00</t>
  </si>
  <si>
    <t>Labijalna frenektomija</t>
  </si>
  <si>
    <t xml:space="preserve">30283-00 </t>
  </si>
  <si>
    <t xml:space="preserve"> Ekscizija ciste u ustima (mukokela, ranula)</t>
  </si>
  <si>
    <t>30286-00</t>
  </si>
  <si>
    <t>Ekcizija brnhijalne ciste</t>
  </si>
  <si>
    <t>30289-00</t>
  </si>
  <si>
    <t>Ekscizija branhijalne fistule</t>
  </si>
  <si>
    <t>30296-01</t>
  </si>
  <si>
    <t>Totalna tiroidektomija</t>
  </si>
  <si>
    <t>30306-01</t>
  </si>
  <si>
    <t>Totalna tiroidna lobektomija,jednostrana</t>
  </si>
  <si>
    <t>30310-00</t>
  </si>
  <si>
    <t>Subtotalna tiroidektomija</t>
  </si>
  <si>
    <t xml:space="preserve">30313-00 </t>
  </si>
  <si>
    <t>Operacija cista i fistula vrata, medijalnih. Ekscizija tireoglosne ciste . Sistrunk-ova (Sistrunk) procedura</t>
  </si>
  <si>
    <t xml:space="preserve">30314-00 </t>
  </si>
  <si>
    <t xml:space="preserve">Operacija cista i fistula vrata, lateralnih. Radikalna ekscizija tireoglosne ciste ili fistule </t>
  </si>
  <si>
    <t>30315-00</t>
  </si>
  <si>
    <t>Subtotalna parotifektomija</t>
  </si>
  <si>
    <t>30317-00</t>
  </si>
  <si>
    <t>Ponovna eksploracija limfnog čvora na vratu</t>
  </si>
  <si>
    <t>30320-00</t>
  </si>
  <si>
    <t>Eksploracija medijastinuma pristupom kroz medijastinotomiju</t>
  </si>
  <si>
    <t xml:space="preserve">31230-00 </t>
  </si>
  <si>
    <t>Ekscizija lezije(a) na koži i potkožnom tkivu očnog kapka</t>
  </si>
  <si>
    <t xml:space="preserve">31230-01 </t>
  </si>
  <si>
    <t>Ekscizija lezije(a) na koži i potkožnom tkivu nosa</t>
  </si>
  <si>
    <t xml:space="preserve">31230-02 </t>
  </si>
  <si>
    <t>Ekscizija lezije(a) na koži i potkožnom tkivu uva</t>
  </si>
  <si>
    <t xml:space="preserve">31230-03 </t>
  </si>
  <si>
    <t>Ekscizija lezije(a) na koži i potkožnom tkivu usne</t>
  </si>
  <si>
    <t xml:space="preserve">31235-00 </t>
  </si>
  <si>
    <t>Ekscizija lezije(a) na koži i potkožnom tkivu ostalih oblasti na glavi</t>
  </si>
  <si>
    <t xml:space="preserve">31235-01 </t>
  </si>
  <si>
    <t>Ekscizija lezije(a) na koži i potkožnom tkivu vrata</t>
  </si>
  <si>
    <t xml:space="preserve">31409-00 </t>
  </si>
  <si>
    <t>Ekscizija parafaringealne lezije-cervikalni, transoralni ili kombinovani pristup</t>
  </si>
  <si>
    <t>31412-00</t>
  </si>
  <si>
    <t>Ekcizija rekurentne ili perzistentne parafaringealne lezije cervikalnim pristupom</t>
  </si>
  <si>
    <t>31423-00</t>
  </si>
  <si>
    <t xml:space="preserve">Ekcizija (biopsija) limfnog čvora vrata </t>
  </si>
  <si>
    <t>31423-01</t>
  </si>
  <si>
    <t>Regionalna ekcizija limfnih čvorova na vratu</t>
  </si>
  <si>
    <t>31435-00</t>
  </si>
  <si>
    <t>Radikalna ekcizija limfnih čvorova vrata</t>
  </si>
  <si>
    <t>32120-00</t>
  </si>
  <si>
    <t>Operacija po Tirsu</t>
  </si>
  <si>
    <t>34100-00</t>
  </si>
  <si>
    <t>Eksploracija karotidne arterije</t>
  </si>
  <si>
    <t>34100-01</t>
  </si>
  <si>
    <t>Eksploracija jugularne vene</t>
  </si>
  <si>
    <t>34100-02</t>
  </si>
  <si>
    <t>Prekid karotidne arterije</t>
  </si>
  <si>
    <t>34100-03</t>
  </si>
  <si>
    <t>Prekid jugularne vene</t>
  </si>
  <si>
    <t>34115-01</t>
  </si>
  <si>
    <t>Ekscizija ili ligatura kompleksne arteriovenske fistule na vratu</t>
  </si>
  <si>
    <t>37435-00</t>
  </si>
  <si>
    <t>Plastika frenuluma</t>
  </si>
  <si>
    <t>39324-00</t>
  </si>
  <si>
    <t>Neurektomija povrsinskog perifernog nerva</t>
  </si>
  <si>
    <t xml:space="preserve">39327-00 </t>
  </si>
  <si>
    <t>Neurektomija dubokog perifernog nerva</t>
  </si>
  <si>
    <t>41545-00</t>
  </si>
  <si>
    <t>Mastoidektomija</t>
  </si>
  <si>
    <t>41581-00</t>
  </si>
  <si>
    <t>Uklanjanje lezije koja uklju;uje intratemporalnu šupljinu</t>
  </si>
  <si>
    <t>41656-00</t>
  </si>
  <si>
    <t>Hemostaza epistakse prednjom tamponadom i/ili kauterizacijom</t>
  </si>
  <si>
    <t>41671-02</t>
  </si>
  <si>
    <t>Funkcionalna septoplastika</t>
  </si>
  <si>
    <t>41671-03</t>
  </si>
  <si>
    <t>Septoplastika sa submukoznom resekcijom nosne pregrade</t>
  </si>
  <si>
    <t>41677-00</t>
  </si>
  <si>
    <t>Zaustavljanje krvarenja iz prednjeg dela nosa tamponadom ili kauterizacijom</t>
  </si>
  <si>
    <t>41686-01</t>
  </si>
  <si>
    <t>Hirurški prelom nosne školjke,obostrani</t>
  </si>
  <si>
    <t xml:space="preserve">41701-00 </t>
  </si>
  <si>
    <t>Punkcija i lavaža paranazalnog sinusa</t>
  </si>
  <si>
    <t>41710-00</t>
  </si>
  <si>
    <t>Radikalna maksilarna astrostomija,jednostrana</t>
  </si>
  <si>
    <t xml:space="preserve">41710-01 </t>
  </si>
  <si>
    <t>Radikalna operacija maksilarnog sinusa,obostrana. Kaldvel-Lukova (Caldwell-Luc) antrostomija, jednostrana. Radikalna maksilarna antrektomija, obostrana</t>
  </si>
  <si>
    <t>41716-00</t>
  </si>
  <si>
    <t>Intranazalno uklanjanje stranog tela iz maksilarnog sinusa</t>
  </si>
  <si>
    <t>41716-04</t>
  </si>
  <si>
    <t>Ostale intranazalne procedure na maksilarnom sinusu</t>
  </si>
  <si>
    <t>41716-05</t>
  </si>
  <si>
    <t>Biopsija iz maksilarnog sinusa</t>
  </si>
  <si>
    <t>41716-06</t>
  </si>
  <si>
    <t>Ekcizija lezije maksilarnog sinusa</t>
  </si>
  <si>
    <t xml:space="preserve">41722-00 </t>
  </si>
  <si>
    <t>Zatvaranje oroantralne fistule</t>
  </si>
  <si>
    <t>41728-00</t>
  </si>
  <si>
    <t>Lateralna rinotomija sa uklanjanjem endonazalne lezije</t>
  </si>
  <si>
    <t>41734-00</t>
  </si>
  <si>
    <t>Radikalna etmoidektomija sa osteoplasticnim reznjem</t>
  </si>
  <si>
    <t xml:space="preserve">41737-02 </t>
  </si>
  <si>
    <t>Etmoidektomija, jednostrana</t>
  </si>
  <si>
    <t>41737-03</t>
  </si>
  <si>
    <t>Etmoidektomija-obostrana</t>
  </si>
  <si>
    <t>41737-07</t>
  </si>
  <si>
    <t>Biopsija iz frontalnog sinusa</t>
  </si>
  <si>
    <t xml:space="preserve">41737-09 </t>
  </si>
  <si>
    <t>Reparacija i rekonstrukcija frontalnog sinusa, Osteoplastična operacija frontalnog sinusa, Ekscizija lezija na frontalnom sinusu</t>
  </si>
  <si>
    <t>41743-00</t>
  </si>
  <si>
    <t>Trepanacija frontalnog sinusa</t>
  </si>
  <si>
    <t>41746-00</t>
  </si>
  <si>
    <t>Radikalna obliterativna operacija frontalnog sinusa</t>
  </si>
  <si>
    <t xml:space="preserve">41779-01 </t>
  </si>
  <si>
    <t>Totalna ekscizija jezika. Totalna glosektomija</t>
  </si>
  <si>
    <t>41782-00</t>
  </si>
  <si>
    <t>Parcijalna faringektomija</t>
  </si>
  <si>
    <t>41785-00</t>
  </si>
  <si>
    <t>Parcijalna faringektomija sa parcijalnom glosektomijom</t>
  </si>
  <si>
    <t>41786-00</t>
  </si>
  <si>
    <t>Uvulopalatofaringoplastika</t>
  </si>
  <si>
    <t xml:space="preserve">41789-00 </t>
  </si>
  <si>
    <t>Tonzilektomija bez adenoidektomije</t>
  </si>
  <si>
    <t>41810-00</t>
  </si>
  <si>
    <t>Uvulotomija</t>
  </si>
  <si>
    <t>41810-01</t>
  </si>
  <si>
    <t>Uvulektomija</t>
  </si>
  <si>
    <t>41881-00</t>
  </si>
  <si>
    <t>Otvorena traheostomija,privremena</t>
  </si>
  <si>
    <t>41910-00</t>
  </si>
  <si>
    <t>Transpozicija kanala pljuvacne zlezde</t>
  </si>
  <si>
    <t>42512-00</t>
  </si>
  <si>
    <t>Evisceracija očne jabulice bez implanta</t>
  </si>
  <si>
    <t>42530-00</t>
  </si>
  <si>
    <t>Eksplorativna orbitotomija koja zahteva uklanjanje i zamenu kosti</t>
  </si>
  <si>
    <t>42530-02</t>
  </si>
  <si>
    <t>Reparacija rane na orbiti</t>
  </si>
  <si>
    <t>42533-00</t>
  </si>
  <si>
    <t>Eksplorativna orbitotomija</t>
  </si>
  <si>
    <t>42533-01</t>
  </si>
  <si>
    <t>Eksplorativna orbitotomija sa biopsijom</t>
  </si>
  <si>
    <t xml:space="preserve">42536-00 </t>
  </si>
  <si>
    <t>Egzenteracija orbite</t>
  </si>
  <si>
    <t>42539-00</t>
  </si>
  <si>
    <t>Eksplorativna orbititomija sa ekcizijom lezija koja zahteva uklanj.kost</t>
  </si>
  <si>
    <t>42542-00</t>
  </si>
  <si>
    <t>Eksplorativna orbitomija,anteriorni aspekt sa ekcizijom lezije</t>
  </si>
  <si>
    <t>42574-00</t>
  </si>
  <si>
    <t>Ekcizija orbitalnog dermoida iza orbitalnog septuma</t>
  </si>
  <si>
    <t xml:space="preserve">42590-00 </t>
  </si>
  <si>
    <t>Lateralna kantoplastika. Medijalna kantoplastika</t>
  </si>
  <si>
    <t>42590-01</t>
  </si>
  <si>
    <t>Medijalna kantoplastika</t>
  </si>
  <si>
    <t>42854-00</t>
  </si>
  <si>
    <t xml:space="preserve">Reparacija rupturiranog ekstraokularnog mišića </t>
  </si>
  <si>
    <t>42866-00</t>
  </si>
  <si>
    <t>Reparacija ektropiona ili entripiona zatezanjem ili skraćivanjem donjih retraktora</t>
  </si>
  <si>
    <t>42608-00</t>
  </si>
  <si>
    <t>Insercija ostalih nazolakrimalnih cevčica u konjuktivnu kesicu zbog drenaže</t>
  </si>
  <si>
    <t>42608-01</t>
  </si>
  <si>
    <t>Insercija staklenih  nazolakrimalnih cevčica u konjuktivnu kesicu zbog drenaže</t>
  </si>
  <si>
    <t xml:space="preserve">42623-00 </t>
  </si>
  <si>
    <t>Dakriocistorinostomija</t>
  </si>
  <si>
    <t xml:space="preserve">45003-01 </t>
  </si>
  <si>
    <t>Jednostavan i mali lokalni miokutanozni režanj</t>
  </si>
  <si>
    <t xml:space="preserve">45009-01 </t>
  </si>
  <si>
    <t>Jednostavan i mali lokalni mišićni režanj</t>
  </si>
  <si>
    <t>45018-02</t>
  </si>
  <si>
    <t>Transplantat masnog tkiva</t>
  </si>
  <si>
    <t>45033-00</t>
  </si>
  <si>
    <t xml:space="preserve">Ekcizija vaskularne anomalije na kožii potkožnih tkivu ili mukoznoj površini,veliki zahvat </t>
  </si>
  <si>
    <t>45033-01</t>
  </si>
  <si>
    <t>Ekcizija vaskularne anomalije na parotidnoj žlezdi</t>
  </si>
  <si>
    <t>45033-03</t>
  </si>
  <si>
    <t>Ekcizija vaskularne anomalije na jeziku</t>
  </si>
  <si>
    <t>45036-00</t>
  </si>
  <si>
    <t>Ekcizija vaskularne anomalije na vratu</t>
  </si>
  <si>
    <t xml:space="preserve">45045-02 </t>
  </si>
  <si>
    <t>Ekscizija arteriovenske malformacije usne</t>
  </si>
  <si>
    <t xml:space="preserve">45045-04 </t>
  </si>
  <si>
    <t>Ekscizija arteriovenske malformacije vrata</t>
  </si>
  <si>
    <t>45051-00</t>
  </si>
  <si>
    <t>Rekonstrukcija facijalnih kontura sa implantom</t>
  </si>
  <si>
    <t>45200-00</t>
  </si>
  <si>
    <t>Jednostavan i mali lokalni režanj kože ostlih oblasti</t>
  </si>
  <si>
    <t xml:space="preserve">45206-00 </t>
  </si>
  <si>
    <t>Jednostavan i mali lokalni režanj kože očnog kapka</t>
  </si>
  <si>
    <t xml:space="preserve">45206-01 </t>
  </si>
  <si>
    <t>Jednostavan i mali lokalni režanj kože nosa</t>
  </si>
  <si>
    <t xml:space="preserve">45206-02 </t>
  </si>
  <si>
    <t>Jednostavan i mali lokalni režanj kože usne</t>
  </si>
  <si>
    <t xml:space="preserve">45206-03 </t>
  </si>
  <si>
    <t>Jednostavan i mali lokalni režanj kože uva</t>
  </si>
  <si>
    <t xml:space="preserve">45206-04 </t>
  </si>
  <si>
    <t>Jednostavan i mali lokalni režanj kože vrata</t>
  </si>
  <si>
    <t xml:space="preserve">45206-09 </t>
  </si>
  <si>
    <t>Jednostavan i mali lokalni režanj kože ostalih oblasti lica</t>
  </si>
  <si>
    <t>45439-00</t>
  </si>
  <si>
    <t xml:space="preserve">Mali transplantat parcijalne debljine kože za ostale oblasti </t>
  </si>
  <si>
    <t xml:space="preserve">45442-00 </t>
  </si>
  <si>
    <t>Ekstenzivni transplantat parcijalne debljine kože za bilo koju oblast</t>
  </si>
  <si>
    <t>45445-00</t>
  </si>
  <si>
    <t>Transplantat parcijalne debljine kože kao inlej transplantat</t>
  </si>
  <si>
    <t xml:space="preserve">45448-00 </t>
  </si>
  <si>
    <t>Mali transplantat parcijalne debljine kože za očni kapak</t>
  </si>
  <si>
    <t xml:space="preserve">45448-02 </t>
  </si>
  <si>
    <t>Mali transplantat parcijalne debljine kože za usnu</t>
  </si>
  <si>
    <t>45448-03</t>
  </si>
  <si>
    <t>Mali transplantat parcijalne debljine kože za uvo</t>
  </si>
  <si>
    <t xml:space="preserve">45448-09 </t>
  </si>
  <si>
    <t>Mali transplantat parcijalne debljine kože za ostale oblasti lica</t>
  </si>
  <si>
    <t>45451-00</t>
  </si>
  <si>
    <t xml:space="preserve">Transplanta kože pune debljine na očnom kapku </t>
  </si>
  <si>
    <t xml:space="preserve">45451-01 </t>
  </si>
  <si>
    <t>Transplantat kože pune debljine na nosu</t>
  </si>
  <si>
    <t xml:space="preserve">45451-02 </t>
  </si>
  <si>
    <t>Transplantat kože pune debljine na usni</t>
  </si>
  <si>
    <t xml:space="preserve">45451-04 </t>
  </si>
  <si>
    <t>Transplantat kože pune debljine na vratu</t>
  </si>
  <si>
    <t>45451-09</t>
  </si>
  <si>
    <t xml:space="preserve">Transplantat kože pune debljine na ostalim oblastima </t>
  </si>
  <si>
    <t>45451-10</t>
  </si>
  <si>
    <t>Transplantat kože pune debljine za opekotinu na očnom kapku</t>
  </si>
  <si>
    <t>45451-14</t>
  </si>
  <si>
    <t>Transplantat kože pune debljine za opekotinu na vratu</t>
  </si>
  <si>
    <t>45451-20</t>
  </si>
  <si>
    <t>Transplantat kože pune debljine za opekotinu na ostalim oblastima lica</t>
  </si>
  <si>
    <t>45451-24</t>
  </si>
  <si>
    <t>Transplantat kože pune debljine na ostalim oblastima  lica</t>
  </si>
  <si>
    <t>45494-00</t>
  </si>
  <si>
    <t>Transplantat parcijalne debljine kože za opekotinu na celom licu</t>
  </si>
  <si>
    <t xml:space="preserve">45506-00 </t>
  </si>
  <si>
    <t>Revizija ožiljka na licu dužine 3 cm i manje</t>
  </si>
  <si>
    <t>Услуге</t>
  </si>
  <si>
    <t xml:space="preserve">45512-00 </t>
  </si>
  <si>
    <t>Revizija ožiljka na licu dužine više od 3 cm</t>
  </si>
  <si>
    <t>45512-01</t>
  </si>
  <si>
    <t>Revizija ožiljka na vratu dužine više od 3 cm</t>
  </si>
  <si>
    <t>45562-00</t>
  </si>
  <si>
    <t>Neinervisani slobodni režanj</t>
  </si>
  <si>
    <t>45562-01</t>
  </si>
  <si>
    <t>Inervisani slobodni režanj</t>
  </si>
  <si>
    <t>45563-00</t>
  </si>
  <si>
    <t>Ostrvski režanj sa vaskularnom pedikulom</t>
  </si>
  <si>
    <t>45578-00</t>
  </si>
  <si>
    <t>Mišićni transfer kod paralize facijalnog nerva</t>
  </si>
  <si>
    <t>45581-01</t>
  </si>
  <si>
    <t>Ekcizija tkiva kod paralize facijalnog nerva sa suspenzijom</t>
  </si>
  <si>
    <t>45587-00</t>
  </si>
  <si>
    <t>Melioplastika jednostara</t>
  </si>
  <si>
    <t>45590-00</t>
  </si>
  <si>
    <t xml:space="preserve">Rekonstrukcija orbitalne šupljine </t>
  </si>
  <si>
    <t xml:space="preserve">45590-01 </t>
  </si>
  <si>
    <t>Rekonstrukcija orbitalne šupljine sa implantatom</t>
  </si>
  <si>
    <t>45596-00</t>
  </si>
  <si>
    <t>Totalna resekcija jedne maksile. Totalna resekcija jedne maksile uz resekciju orbitalnog poda</t>
  </si>
  <si>
    <t xml:space="preserve">45597-00 </t>
  </si>
  <si>
    <t>Totalna resekcija obe maksile</t>
  </si>
  <si>
    <t xml:space="preserve">45599-00 </t>
  </si>
  <si>
    <t>Totalna resekcija obe strane mandibule</t>
  </si>
  <si>
    <t xml:space="preserve">45602-00 </t>
  </si>
  <si>
    <t>Subtotalna resekcija mandibule</t>
  </si>
  <si>
    <t xml:space="preserve">45602-01 </t>
  </si>
  <si>
    <t>Subtotalna resekcija maksile</t>
  </si>
  <si>
    <t xml:space="preserve">45605-00 </t>
  </si>
  <si>
    <t>Parcijalna resekcija mandibule</t>
  </si>
  <si>
    <t xml:space="preserve">45605-01 </t>
  </si>
  <si>
    <t>Parcijalna resekcija maksile. Hemimaksilektomija. Segmentalna resekcija maksile</t>
  </si>
  <si>
    <t xml:space="preserve">45608-01 </t>
  </si>
  <si>
    <t>Parcijalna rekonstrukcija mandibule. Hemimandibularna rekonstrukcija. Segmentalna rekonstrukcija mandibule</t>
  </si>
  <si>
    <t xml:space="preserve">45608-02 </t>
  </si>
  <si>
    <t>Subtotalna rekonstrukcija mandibule</t>
  </si>
  <si>
    <t>45608-03</t>
  </si>
  <si>
    <t>Totalna rekonstrukcija mandibule</t>
  </si>
  <si>
    <t>45611-00</t>
  </si>
  <si>
    <t>Mandibularna kondilektomija</t>
  </si>
  <si>
    <t>45617-00</t>
  </si>
  <si>
    <t>Redukcija gornjeg očnog kapka</t>
  </si>
  <si>
    <t>45620-00</t>
  </si>
  <si>
    <t>Redukcija donjeg očnog kapka</t>
  </si>
  <si>
    <t>45623-02</t>
  </si>
  <si>
    <t xml:space="preserve">Korekcija ptoze na očnom kapku resekcijom ili produženjem levator mišića </t>
  </si>
  <si>
    <t>45623-05</t>
  </si>
  <si>
    <t>Korekcija ptoze na ošnom kapku ostalim tehnikama</t>
  </si>
  <si>
    <t>45632-00</t>
  </si>
  <si>
    <t>Rinoplastika sa korekcijom hrskavice</t>
  </si>
  <si>
    <t xml:space="preserve">45638-00 </t>
  </si>
  <si>
    <t>Totalna rinoplastika</t>
  </si>
  <si>
    <t xml:space="preserve">45659-00 </t>
  </si>
  <si>
    <t>Korekcija klempavog uva. Korekcija ispupčenog ili izbočenog uva. Privlačenje ušne školjke ili setbek</t>
  </si>
  <si>
    <t xml:space="preserve">45665-00 </t>
  </si>
  <si>
    <t>Klinasta ekscizija usne pune debljine. Ekscizija lezije na usni, pune debljine</t>
  </si>
  <si>
    <t>45665-01</t>
  </si>
  <si>
    <t>Klinasta ekscizija očnog kapka pune debljine</t>
  </si>
  <si>
    <t xml:space="preserve">45665-02 </t>
  </si>
  <si>
    <t>Klinasta ekscizija uva pune debljine</t>
  </si>
  <si>
    <t xml:space="preserve">45668-00 </t>
  </si>
  <si>
    <t>Vermiliektomija</t>
  </si>
  <si>
    <t xml:space="preserve">45671-00 </t>
  </si>
  <si>
    <t>Rekonstrukcija usne sa režnjem, jedini ili prvi stadijum,Abbe,Estlander,Gilis,Karapandžić,McGregor,Fries</t>
  </si>
  <si>
    <t>45671-01</t>
  </si>
  <si>
    <t>Rekonstrukcija očnog kapka sa režnjem,jedini ili prvi stadijum</t>
  </si>
  <si>
    <t>45674-00</t>
  </si>
  <si>
    <t>Rekonstrukcija usne sa režnjem drugi stadijum</t>
  </si>
  <si>
    <t>45675-00</t>
  </si>
  <si>
    <t>Redukcija veličine usne</t>
  </si>
  <si>
    <t>45675-01</t>
  </si>
  <si>
    <t>Redukcija veličine jezika</t>
  </si>
  <si>
    <t>45676-00</t>
  </si>
  <si>
    <t>Ostale reparacije u usnoj šupljini</t>
  </si>
  <si>
    <t xml:space="preserve">45677-00 </t>
  </si>
  <si>
    <t>Primarna reparacija nesrasle usne, jednostrana. Reparacija nesrasle usne, jedan stadijum, jednostrana</t>
  </si>
  <si>
    <t xml:space="preserve">45680-00 </t>
  </si>
  <si>
    <t>Primarna reparacija unilateralne nesrasle usne i prednjeg nepca. Reparacija unilateralne nesrasle usne i prednjeg nepca, jedan stadijum</t>
  </si>
  <si>
    <t xml:space="preserve">45683-00 </t>
  </si>
  <si>
    <t>Primarna reparacija nesrasle usne, obostrana. Reparacija nesrasle usne, jedan stadijum, obostrana</t>
  </si>
  <si>
    <t xml:space="preserve">45686-00 </t>
  </si>
  <si>
    <t>Primarna reparacija bilateralne nesrasle usne i prednjeg nepca. Reparacija bilateralne nesrasle usne i prednjeg nepca, jedan stadijum</t>
  </si>
  <si>
    <t xml:space="preserve">45692-00 </t>
  </si>
  <si>
    <t>Parcijalna revizija nesrasle usne. Parcijalna sekundarna reparacija nesrasle usne</t>
  </si>
  <si>
    <t xml:space="preserve">45698-00 </t>
  </si>
  <si>
    <t>Primarno produženje kolumnele kod nesrasle usne</t>
  </si>
  <si>
    <t xml:space="preserve">45701-00 </t>
  </si>
  <si>
    <t>Rekonstrukcija nesrasle usne sa režnjem, jedini ili prvi stadijum</t>
  </si>
  <si>
    <t>45707-00</t>
  </si>
  <si>
    <t>Primarna reparacija nesraslog nepca</t>
  </si>
  <si>
    <t xml:space="preserve">45710-00 </t>
  </si>
  <si>
    <t>Sekundrana reparacija nesraslog nepca, zatvaranje fistule lokalnim režnjem. Revizija reparacije nesraslog nepca, zatvaranje oronazalne fistule lokalnim režnjem</t>
  </si>
  <si>
    <t xml:space="preserve">45713-00 </t>
  </si>
  <si>
    <t>Sekundrana reparacija nesraslog nepca, procedura produženja. Revizija reparacije nesraslog nepca, procedura produženja</t>
  </si>
  <si>
    <t xml:space="preserve">45714-00 </t>
  </si>
  <si>
    <t>Zatvaranje oronazalne fistule. Oronazalna fistulektomija</t>
  </si>
  <si>
    <t>45714-01</t>
  </si>
  <si>
    <t xml:space="preserve">Zatvaranje ostalih nazalnih fistula </t>
  </si>
  <si>
    <t>45720-00</t>
  </si>
  <si>
    <t>Osteotomija (kortikotomija )mandibulae jednostrana</t>
  </si>
  <si>
    <t>45720-01</t>
  </si>
  <si>
    <t>Osteotomija( kortikotomija ) maksile jednostrana</t>
  </si>
  <si>
    <t>45720-02</t>
  </si>
  <si>
    <t>Ostektomija mandibule,jednostrana</t>
  </si>
  <si>
    <t>45720-03</t>
  </si>
  <si>
    <t>Ostektomija maksile jednostrana</t>
  </si>
  <si>
    <t xml:space="preserve">45723-00 </t>
  </si>
  <si>
    <t>Osteotomija (kortikotomija) mandibule unutrašnjom fiksacijom, jednostrana</t>
  </si>
  <si>
    <t>45726-00</t>
  </si>
  <si>
    <t>Osteotomija mandibule obostrana</t>
  </si>
  <si>
    <t>45726-01</t>
  </si>
  <si>
    <t>Osteotomija maksile obostrana</t>
  </si>
  <si>
    <t xml:space="preserve">45729-00 </t>
  </si>
  <si>
    <t>Osteotomija (kortikotomija) mandibule unutrašnjom fiksacijom, obostrana</t>
  </si>
  <si>
    <t xml:space="preserve">45729-01 </t>
  </si>
  <si>
    <t>Osteotomija (kortikotomija) maksile unutrašnjom fiksacijom, obostrana. Osteotomija (kortikotomija) Le Fort I (Le Fort) unutrašnjom fiksacijom</t>
  </si>
  <si>
    <t xml:space="preserve">45729-02 </t>
  </si>
  <si>
    <t>Ostektomija mandibule unutrašnjom fiksacijom, obostrana</t>
  </si>
  <si>
    <t xml:space="preserve">45729-03 </t>
  </si>
  <si>
    <t>Ostektomija maksile unutrašnjom fiksacijom, obostrana</t>
  </si>
  <si>
    <t>45731-00</t>
  </si>
  <si>
    <t>Osteotomije ili ostektomije mandibule 3 procedure</t>
  </si>
  <si>
    <t>45732-00</t>
  </si>
  <si>
    <t>Osteotomije ili ostektomije mandibule 3 procedure unutrašnjom fiksacijom</t>
  </si>
  <si>
    <t xml:space="preserve">45754-00 </t>
  </si>
  <si>
    <t>Mediofacijalne osteotomije unutrašnjom fiksacijom (po tipu Le Fort II i III)</t>
  </si>
  <si>
    <t xml:space="preserve">45761-00 </t>
  </si>
  <si>
    <t>Redukciona korekcija brade. Redukciona mentoplastika/genioplastika</t>
  </si>
  <si>
    <t xml:space="preserve">45761-01 </t>
  </si>
  <si>
    <t>Augmentacijska korekcija brade. Povećanje brade koje uključuje meko tkivo i kost. Genioplastika (neklasifikovano na drugom mestu). Mentoplastika (neklasifikovano na drugom mestu)</t>
  </si>
  <si>
    <t xml:space="preserve">45782-00 </t>
  </si>
  <si>
    <t>Repozicija čeone kosti, jednostrano</t>
  </si>
  <si>
    <t>45782-01</t>
  </si>
  <si>
    <t>Repozicija čeone kosti sa parcijalnom orbitalnom repozicijom, jednostrano</t>
  </si>
  <si>
    <t xml:space="preserve">45782-02 </t>
  </si>
  <si>
    <t>Repozicija čeone kosti sa totalnom orbitalnom repozicijom, jednostrano</t>
  </si>
  <si>
    <t xml:space="preserve">45785-00 </t>
  </si>
  <si>
    <t>Repozicija čeone kosti, obostrano</t>
  </si>
  <si>
    <t xml:space="preserve">45785-01 </t>
  </si>
  <si>
    <t>Repozicija čeone kosti sa parcijalnom orbitalnom repozicijom, obostrano</t>
  </si>
  <si>
    <t xml:space="preserve">45799-00 </t>
  </si>
  <si>
    <t>Aspiraciona biopsija vilične ciste</t>
  </si>
  <si>
    <t>45823-00</t>
  </si>
  <si>
    <t>Odstranjenje lučnih šina iz maksile i mandibule</t>
  </si>
  <si>
    <t>45825-00</t>
  </si>
  <si>
    <t>Ekscizija egzostoze na nepcu</t>
  </si>
  <si>
    <t xml:space="preserve">45825-01 </t>
  </si>
  <si>
    <t>Ekcizija egzostoze maksile ili mandibule</t>
  </si>
  <si>
    <t xml:space="preserve">45829-00 </t>
  </si>
  <si>
    <t>Ekcizija tubera na maksili</t>
  </si>
  <si>
    <t xml:space="preserve">45831-00 </t>
  </si>
  <si>
    <t>Ekscizija papilarne hiperplazije na nepcu</t>
  </si>
  <si>
    <t xml:space="preserve">45849-00 </t>
  </si>
  <si>
    <t>Koštani graft maksilarnog sinusa. Procedura podizanja sinusa</t>
  </si>
  <si>
    <t xml:space="preserve">45863-00 </t>
  </si>
  <si>
    <t>Eksploraciju temporomandibularnog zgloba sa kondilektomijom ili kondilotomijom</t>
  </si>
  <si>
    <t>47738-00</t>
  </si>
  <si>
    <t>Zatvorena repozicija preloma nosne kosti</t>
  </si>
  <si>
    <t xml:space="preserve">47741-00 </t>
  </si>
  <si>
    <t>Otvorena repozicija preloma nosne kosti, frontalni sinus, nazoetmoid</t>
  </si>
  <si>
    <t>47753-00</t>
  </si>
  <si>
    <t>Zatvorena repozicija preloma maxile sa fiksacijom</t>
  </si>
  <si>
    <t xml:space="preserve">47756-00 </t>
  </si>
  <si>
    <t>Zatvorena repozicija preloma mandibule sa spoljašnjom fiksacijom</t>
  </si>
  <si>
    <t>47762-00</t>
  </si>
  <si>
    <t>Otvorena repozicija preloma zigomatične kosti</t>
  </si>
  <si>
    <t>47762-01</t>
  </si>
  <si>
    <t>Zatvorena repozicija frakture zigomatične kosti sa fiksacijom</t>
  </si>
  <si>
    <t>47765-00</t>
  </si>
  <si>
    <t>Otvorena repozicija preloma zigomatične kosti sa spoljašnjom fiksacijom, 1 mesto</t>
  </si>
  <si>
    <t>47765-01</t>
  </si>
  <si>
    <t>Otvorena repozicija preloma zigoma.kosti sa unutrasnjom fiks.1 mest</t>
  </si>
  <si>
    <t>47768-00</t>
  </si>
  <si>
    <t>Otvorena repozicija preloma zigpmatične kosti sa spoljasnjom fiksacijom dva mesta</t>
  </si>
  <si>
    <t xml:space="preserve">47768-01 </t>
  </si>
  <si>
    <t>Otvorena repozicija preloma zigomatične kosti sa unutrašnjom fiksacijom, 2 mesta</t>
  </si>
  <si>
    <t>47771-00</t>
  </si>
  <si>
    <t>Otvorena repozicija preloma zigomatične kosti sa spolj.fiks.3 mesta</t>
  </si>
  <si>
    <t xml:space="preserve">47771-01 </t>
  </si>
  <si>
    <t>Otvorena repozicija preloma zigomatične kosti sa unutrašnjom fiksacijom, 3 mesta</t>
  </si>
  <si>
    <t>47774-00</t>
  </si>
  <si>
    <t>Otvorena repozicija preloma maksile</t>
  </si>
  <si>
    <t xml:space="preserve">47777-00 </t>
  </si>
  <si>
    <t>Otvorena repozicija preloma mandibule</t>
  </si>
  <si>
    <t xml:space="preserve">47786-00 </t>
  </si>
  <si>
    <t>Otvorena repozicija preloma maksile sa unutrašnjom fiksacijom</t>
  </si>
  <si>
    <t xml:space="preserve">47789-00 </t>
  </si>
  <si>
    <t>Otvorena repozicija preloma mandibule sa unutrašnjom fiksacijom</t>
  </si>
  <si>
    <t xml:space="preserve">48406-00 </t>
  </si>
  <si>
    <t>Osteotomija (kortikotomija) fibule</t>
  </si>
  <si>
    <t xml:space="preserve">50200-00 </t>
  </si>
  <si>
    <t>Biopsija kosti</t>
  </si>
  <si>
    <t xml:space="preserve">52096-00 </t>
  </si>
  <si>
    <t>Umetanje pribadače ili žice u maksilu, mandibulu ili zigomatičnu kost</t>
  </si>
  <si>
    <t>52102-00</t>
  </si>
  <si>
    <t>Odstranjivanje igle, zavrtnja ili žice iz maksile, mandibule ili zigomatične kosti</t>
  </si>
  <si>
    <t>52120-00</t>
  </si>
  <si>
    <t>Parcijalna resekcija mandibule sa kondilektomijom</t>
  </si>
  <si>
    <t xml:space="preserve">52122-00 </t>
  </si>
  <si>
    <t>Parcijalna rekonstrukcija maksile</t>
  </si>
  <si>
    <t xml:space="preserve">52122-01 </t>
  </si>
  <si>
    <t>Subtotalna rekonstrukcija maksile</t>
  </si>
  <si>
    <t xml:space="preserve">52122-02 </t>
  </si>
  <si>
    <t>Totalna rekonstrukcija jedne maksile</t>
  </si>
  <si>
    <t>52324-00</t>
  </si>
  <si>
    <t>Rekonstrukcija usta sa direktnim režnjem</t>
  </si>
  <si>
    <t>52327-00</t>
  </si>
  <si>
    <t>Rekonstrukcija usta sa direktnim režnjem jezika,drugi stadijum</t>
  </si>
  <si>
    <t xml:space="preserve">52337-00 </t>
  </si>
  <si>
    <t>Reparacija nesrasle alveole. Transplantacija nesrasle alveole</t>
  </si>
  <si>
    <t>53403-00</t>
  </si>
  <si>
    <t>Imobilizacija preloma mandibule bez postavljanja splinta</t>
  </si>
  <si>
    <t xml:space="preserve">53410-00 </t>
  </si>
  <si>
    <t>Imobilizacija frakture zigomatične kosti . Zatvorena repozicija frakture zigomatične kosti</t>
  </si>
  <si>
    <t>53424-00</t>
  </si>
  <si>
    <t xml:space="preserve">Otvorena repozicija komplikovanog preloma maksile </t>
  </si>
  <si>
    <t xml:space="preserve">53425-00 </t>
  </si>
  <si>
    <t>Otvorena repozicija komplikovanog preloma mandibule. Repozicija mandibularnog preloma uključujući visceralni segment, krvne sudove i nerve</t>
  </si>
  <si>
    <t xml:space="preserve">53427-00 </t>
  </si>
  <si>
    <t>Otvorena repozicija komplikovanog preloma maksile sa unutrašnjom fiksacijom. Repozicija preloma maksile koristeći ploču (e), visceralni segment, krvne sudove i nerve</t>
  </si>
  <si>
    <t xml:space="preserve">53429-00 </t>
  </si>
  <si>
    <t>Otvorena repozicija komplikovanog preloma mandibule sa unutrašnjom fiksacijom. Repozicija mandibularnog preloma koristeći ploču(e), visceralni segment, krvne sudove i nerve</t>
  </si>
  <si>
    <t>90082-00</t>
  </si>
  <si>
    <t>Ostale reparacije na orbiti</t>
  </si>
  <si>
    <t>90091-00</t>
  </si>
  <si>
    <t>Kantotomija</t>
  </si>
  <si>
    <t>90111-00</t>
  </si>
  <si>
    <t>Ostale procedure na spoljašnjem uvu</t>
  </si>
  <si>
    <t>90131-00</t>
  </si>
  <si>
    <t>Lokalna ekcizija ostalih endonazalnih lezija</t>
  </si>
  <si>
    <t>90132-00</t>
  </si>
  <si>
    <t>Ostale reparacije na nosu</t>
  </si>
  <si>
    <t>90133-00</t>
  </si>
  <si>
    <t>Ostale procedure na nosu</t>
  </si>
  <si>
    <t xml:space="preserve">90135-00 </t>
  </si>
  <si>
    <t>Ekcizija lezije na jeziku</t>
  </si>
  <si>
    <t>90136-00</t>
  </si>
  <si>
    <t>Ostale reparacije jezika</t>
  </si>
  <si>
    <t xml:space="preserve">90138-00 </t>
  </si>
  <si>
    <t xml:space="preserve">Ekscizija lezija na pljuvačnim žlezdama </t>
  </si>
  <si>
    <t xml:space="preserve">90141-00 </t>
  </si>
  <si>
    <t>Lokalna ekscizija ili destrukcija lezija na tvrdom nepcu</t>
  </si>
  <si>
    <t>90141-01</t>
  </si>
  <si>
    <t>Ekcizija ostalih lezija u ustima</t>
  </si>
  <si>
    <t>90144-00</t>
  </si>
  <si>
    <t>Ekcizija lezije na tonzilama i adenoidima</t>
  </si>
  <si>
    <t>90179-02</t>
  </si>
  <si>
    <t>Nazotrahealna intubacija</t>
  </si>
  <si>
    <t>90179-05</t>
  </si>
  <si>
    <t>Postupak odrzavanja nazofaringealne intubacije</t>
  </si>
  <si>
    <t>90282-02</t>
  </si>
  <si>
    <t>Radikalna ekcizija limfnih čvorova na drugom mestu</t>
  </si>
  <si>
    <t>90530-01</t>
  </si>
  <si>
    <t>Otvorena repozicija preloma mandibularnog ili maksilarnog alvbeolarnog grebema</t>
  </si>
  <si>
    <t>90530-03</t>
  </si>
  <si>
    <t>Otvorena repozicija preloma kostiju lica koja nije drugde klasifikovana</t>
  </si>
  <si>
    <t xml:space="preserve">90603-00 </t>
  </si>
  <si>
    <t>Sekvestrektomija maksile</t>
  </si>
  <si>
    <t xml:space="preserve">90603-01 </t>
  </si>
  <si>
    <t>Sekvestrektomija mandibule</t>
  </si>
  <si>
    <t>90661-00</t>
  </si>
  <si>
    <t>Ostale incizije kože I potkožne tkiva</t>
  </si>
  <si>
    <t>90665-00</t>
  </si>
  <si>
    <t>Obrada kože i potkožnog tkiva sa ekcizijom</t>
  </si>
  <si>
    <t xml:space="preserve">90678-00 </t>
  </si>
  <si>
    <t>Parcijalna resekcija drugih kostiju lica, neklasifikovana na drugom mestu</t>
  </si>
  <si>
    <t>90679-00</t>
  </si>
  <si>
    <t>Osteotomija zigomaticnog luka jednostrana</t>
  </si>
  <si>
    <t>90679-02</t>
  </si>
  <si>
    <t>Ostektomija zigomaticnog luka jednostrana</t>
  </si>
  <si>
    <t>90680-02</t>
  </si>
  <si>
    <t>Ostektomija zigomaticnog luka unutrašnjom fiksacvijom jednostrana</t>
  </si>
  <si>
    <t>90686-01</t>
  </si>
  <si>
    <t>Obrada kože i potkožnog tkiva bez ekcizije</t>
  </si>
  <si>
    <t>92035-00</t>
  </si>
  <si>
    <t>Druge intubacije respirativnog trakta</t>
  </si>
  <si>
    <t>92044-00</t>
  </si>
  <si>
    <t>Ostale terapije obogaene kiseonikom</t>
  </si>
  <si>
    <t>92078-00</t>
  </si>
  <si>
    <t>Zamena nazo-gastrične sonde ili cevi ezofagostome</t>
  </si>
  <si>
    <t>97241-00</t>
  </si>
  <si>
    <t>Resekcija korena zuba po jednom korenu</t>
  </si>
  <si>
    <t>97311-01</t>
  </si>
  <si>
    <t xml:space="preserve">Uklanjanje jednog zuba ili njegovog dela ili delova </t>
  </si>
  <si>
    <t>97311-02</t>
  </si>
  <si>
    <t>Uklanjanje dva zuba ili njihovog dela ili delova</t>
  </si>
  <si>
    <t>97311-03</t>
  </si>
  <si>
    <t>Uklanjanje tri zuba ili njihovog dela ili delova</t>
  </si>
  <si>
    <t>97311-04</t>
  </si>
  <si>
    <t>Uklanjanje četiri zuba ili njihovog dela ili delova</t>
  </si>
  <si>
    <t>97311-05</t>
  </si>
  <si>
    <t>Uklanjanje od pet do devet zuba ili njihovog dela ili delova</t>
  </si>
  <si>
    <t>97322-00</t>
  </si>
  <si>
    <t>Hirurško uklanjanje jednog zuba koje ne zahteva uklanjanje kosti</t>
  </si>
  <si>
    <t>97323-01</t>
  </si>
  <si>
    <t>Hirurško uklanjanje jednog zuba koje zahteva uklanjanje kosti</t>
  </si>
  <si>
    <t>97323-02</t>
  </si>
  <si>
    <t>Hirurško uklanjanje dva zuba koje zahteva uklanjanje kosti</t>
  </si>
  <si>
    <t>97323-03</t>
  </si>
  <si>
    <t>Hirurško uklanjanje tri zuba koje zahteva uklanjanje kosti</t>
  </si>
  <si>
    <t>97323-04</t>
  </si>
  <si>
    <t>Hirurško uklanjanje četiri zuba koje zahteva uklanjanje kosti</t>
  </si>
  <si>
    <t>97323-06</t>
  </si>
  <si>
    <t>Hirurško uklanjanje od 10 do 14 zuba koje zahteva uklanjanje kosti</t>
  </si>
  <si>
    <t>97324-01</t>
  </si>
  <si>
    <t>Hirursko uklanjanje jednog zuba koje zahteva uklanjanje kosti I razdvajanje zuba</t>
  </si>
  <si>
    <t>97324-08</t>
  </si>
  <si>
    <t>Hirursko uklanjanje neodređenog broja zuba koje zahteva uklanjanje kosti I razdvajanje zuba</t>
  </si>
  <si>
    <t>97331-00</t>
  </si>
  <si>
    <t>Alveolektomija, po segmentu vilice</t>
  </si>
  <si>
    <t>97389-01</t>
  </si>
  <si>
    <t>Hirurška izolacija I prezervacija neurovaskularnog tkiva</t>
  </si>
  <si>
    <t>97399-00</t>
  </si>
  <si>
    <t>Kontrola postoperativne hemoragje nakon procedure u usnoj šupljini</t>
  </si>
  <si>
    <t>97432-00</t>
  </si>
  <si>
    <t>Apikotomija po jednom korenu</t>
  </si>
  <si>
    <t>009168</t>
  </si>
  <si>
    <t>Uklanjanje splinta/šine</t>
  </si>
  <si>
    <t>009183</t>
  </si>
  <si>
    <t>Uklanjanje konaca</t>
  </si>
  <si>
    <t>009309</t>
  </si>
  <si>
    <t>Obuka pacijenta za izvođenje funkcionalnih vežbi za rehabilitaciju TMZ</t>
  </si>
  <si>
    <t>13706-02</t>
  </si>
  <si>
    <t xml:space="preserve">Transfuzija eritrocita </t>
  </si>
  <si>
    <t>13815-00</t>
  </si>
  <si>
    <t>Centralna venska kateterizacija</t>
  </si>
  <si>
    <t>13839-00</t>
  </si>
  <si>
    <t>Vađenje krvi u dijagnostičke svrhe</t>
  </si>
  <si>
    <t>30055-00</t>
  </si>
  <si>
    <t>Previjanje rane</t>
  </si>
  <si>
    <t>92062-00</t>
  </si>
  <si>
    <t>Transfuzija krvnih komponenti i derivata</t>
  </si>
  <si>
    <t>009219</t>
  </si>
  <si>
    <t>Davanje injekcije u terapijske/dijagnostičke svrhe</t>
  </si>
  <si>
    <t>11700-00</t>
  </si>
  <si>
    <t>Ostale elektrokardiografije (EKG)</t>
  </si>
  <si>
    <t>11708-00</t>
  </si>
  <si>
    <t>Ambulatorno kontinuirano EKG snimanje</t>
  </si>
  <si>
    <t>11713-00</t>
  </si>
  <si>
    <t>Snimanje prosecnog signala EKG-a</t>
  </si>
  <si>
    <t>Uzimanje materjala sa kože i vidljivih sluzokoža za mikološki, bakteriološki i citološki pregled</t>
  </si>
  <si>
    <t>18234-00</t>
  </si>
  <si>
    <t>Davanje anestetičkog sredstva oko primarne grane trigeminalnog nerva</t>
  </si>
  <si>
    <t>18238-00</t>
  </si>
  <si>
    <t>Davanje anestetičkog sredstva oko facijalnog nerva</t>
  </si>
  <si>
    <t>Ortopantomografija-čitanje</t>
  </si>
  <si>
    <t>l000026</t>
  </si>
  <si>
    <t>Uzorkovanje krvi,venepunkcija</t>
  </si>
  <si>
    <t>92514-10</t>
  </si>
  <si>
    <t>Opšta anestezija, ASA 10</t>
  </si>
  <si>
    <t xml:space="preserve">92514-19 </t>
  </si>
  <si>
    <t>Opšta anestezija, ASA 19</t>
  </si>
  <si>
    <t xml:space="preserve">92514-20 </t>
  </si>
  <si>
    <t>Opšta anestezija, ASA 20</t>
  </si>
  <si>
    <t xml:space="preserve">92514-29 </t>
  </si>
  <si>
    <t>Opšta anestezija, ASA 29</t>
  </si>
  <si>
    <t xml:space="preserve">92514-30 </t>
  </si>
  <si>
    <t>Opšta anestezija, ASA 30</t>
  </si>
  <si>
    <t xml:space="preserve">92514-39 </t>
  </si>
  <si>
    <t>Opšta anestezija, ASA 39</t>
  </si>
  <si>
    <t xml:space="preserve">92514-49 </t>
  </si>
  <si>
    <t>Opšta anestezija, ASA 49</t>
  </si>
  <si>
    <t>92515-10</t>
  </si>
  <si>
    <t>Sedacija, ASA 10</t>
  </si>
  <si>
    <t xml:space="preserve">92515-19 </t>
  </si>
  <si>
    <t>Sedacija, ASA 19</t>
  </si>
  <si>
    <t xml:space="preserve">92515-20 </t>
  </si>
  <si>
    <t>Sedacija, ASA 20</t>
  </si>
  <si>
    <t xml:space="preserve">92515-29 </t>
  </si>
  <si>
    <t>Sedacija, ASA 29</t>
  </si>
  <si>
    <t xml:space="preserve">92515-30 </t>
  </si>
  <si>
    <t>Sedacija, ASA 30</t>
  </si>
  <si>
    <t xml:space="preserve">92515-39 </t>
  </si>
  <si>
    <t>Sedacija, ASA 39</t>
  </si>
  <si>
    <t>92519-49</t>
  </si>
  <si>
    <t>Sedacija, ASA 49</t>
  </si>
  <si>
    <t>009122</t>
  </si>
  <si>
    <t xml:space="preserve">Lečenje alveolita </t>
  </si>
  <si>
    <t>009123</t>
  </si>
  <si>
    <t>Resekcija jednokorenih zuba</t>
  </si>
  <si>
    <t>009127</t>
  </si>
  <si>
    <t>Vađenje zuba</t>
  </si>
  <si>
    <t>009128</t>
  </si>
  <si>
    <t>Komplikovano vađenje zuba</t>
  </si>
  <si>
    <t>009130</t>
  </si>
  <si>
    <t>Hirurška terapija zuba u nicanju (cirkumcizija)</t>
  </si>
  <si>
    <t>009132</t>
  </si>
  <si>
    <t>Hirurško vađjenje impaktiranog  očnjaka</t>
  </si>
  <si>
    <t>009133</t>
  </si>
  <si>
    <t>Hiruško terapija zuba u nicanju</t>
  </si>
  <si>
    <t>009137</t>
  </si>
  <si>
    <t>Plastika plika i frenuluma</t>
  </si>
  <si>
    <t>009147</t>
  </si>
  <si>
    <t>Hirurško lečenje osteomijelitisa maksilofacijalne regije</t>
  </si>
  <si>
    <t>009150</t>
  </si>
  <si>
    <t>Nekrektomija po seansi</t>
  </si>
  <si>
    <t>009153</t>
  </si>
  <si>
    <t>Odstranjivanje kalkusa iz izvodnog kanala pljuvačne žlezde</t>
  </si>
  <si>
    <t>009158</t>
  </si>
  <si>
    <t>Drenaža parodontalnog abscesa</t>
  </si>
  <si>
    <t>009159</t>
  </si>
  <si>
    <t>Intraoralna incizija apscesa</t>
  </si>
  <si>
    <t>009160</t>
  </si>
  <si>
    <t>Zaustavljanje krvarenja</t>
  </si>
  <si>
    <t>009161</t>
  </si>
  <si>
    <t>Zaustavljanje krvarenja hirurškim putem</t>
  </si>
  <si>
    <t>009162</t>
  </si>
  <si>
    <t>Primarna plastika oroantralne komunikacije</t>
  </si>
  <si>
    <t>009165</t>
  </si>
  <si>
    <t>Replantacija stalnih zuba</t>
  </si>
  <si>
    <t>009166</t>
  </si>
  <si>
    <t>Repozicija luksirane mandibule</t>
  </si>
  <si>
    <t>009170</t>
  </si>
  <si>
    <t>Primarna obrada rane sa suturom maksilofacijalne regije</t>
  </si>
  <si>
    <t>009171</t>
  </si>
  <si>
    <t>Zbrinjavanje preloma vilice metodom žičane imobilizacije</t>
  </si>
  <si>
    <t>009172</t>
  </si>
  <si>
    <t>Zbrinjavanje preloma vilice standardnom šinom</t>
  </si>
  <si>
    <t>009177</t>
  </si>
  <si>
    <t>Biopsija</t>
  </si>
  <si>
    <t>009215</t>
  </si>
  <si>
    <t>Infiltraciona anestezija</t>
  </si>
  <si>
    <t>009241</t>
  </si>
  <si>
    <t>Intralezijska i perilezijska aplikacija leka (u ustima)</t>
  </si>
  <si>
    <t>009243</t>
  </si>
  <si>
    <t>Kiretaža oralne sluzokože</t>
  </si>
  <si>
    <t>009249</t>
  </si>
  <si>
    <t>Periferne blokade alkoholom u lečenju idiopatske trigeminalne neuralgije</t>
  </si>
  <si>
    <t>22007-00</t>
  </si>
  <si>
    <t>Endotrahealna intubacija jednolumenski tubus</t>
  </si>
  <si>
    <t>22007-01</t>
  </si>
  <si>
    <t>Postupak održavanja endotrahealne intubacije</t>
  </si>
  <si>
    <t>22008-00</t>
  </si>
  <si>
    <t>Endotrahealna intubacija,dvolumenskii tubus</t>
  </si>
  <si>
    <t>30023-00</t>
  </si>
  <si>
    <t>Ekcizija debridman mekog tkiva</t>
  </si>
  <si>
    <t>30058-01</t>
  </si>
  <si>
    <t>Kontrola postoperativne hemoragije ,neklasifikovana na drugom mestu</t>
  </si>
  <si>
    <t xml:space="preserve">30262-00 </t>
  </si>
  <si>
    <t>Dilatacija pljuvačnih žlezda ili kanala-Bužiranje</t>
  </si>
  <si>
    <t>90013-00</t>
  </si>
  <si>
    <t>Biopsija nerva</t>
  </si>
  <si>
    <t>90220-00</t>
  </si>
  <si>
    <t>Kateterizacija/kanilacija ostalih vena</t>
  </si>
  <si>
    <t>92031-00</t>
  </si>
  <si>
    <t>Detamponada nosa</t>
  </si>
  <si>
    <t>92036-00</t>
  </si>
  <si>
    <t>Plasiranje nazogastricne sonde</t>
  </si>
  <si>
    <t>92037-00</t>
  </si>
  <si>
    <t>Ispiranje nazogastricne sonde</t>
  </si>
  <si>
    <t>96197-00</t>
  </si>
  <si>
    <t>Intramuskularno davanje farmakološkog sredstva,antineoplastično sredstvo</t>
  </si>
  <si>
    <t>96197-09</t>
  </si>
  <si>
    <t>Intramuskularno davanje farmakološkog sredstva</t>
  </si>
  <si>
    <t>96199-00</t>
  </si>
  <si>
    <t xml:space="preserve">Intravensko davanje  farmakolo[kog sredstva </t>
  </si>
  <si>
    <t>96200-00</t>
  </si>
  <si>
    <t>Subkutano davanje farmakološkog sredstva,antineoplastično sredstvo</t>
  </si>
  <si>
    <t>96200-01</t>
  </si>
  <si>
    <t>Subkutano davanje farmakološkog sredstva,trombolitičko sredstvo</t>
  </si>
  <si>
    <t>96203-09</t>
  </si>
  <si>
    <t>Oralno davanje farmakološkog sredstva</t>
  </si>
  <si>
    <t xml:space="preserve">97387-00 </t>
  </si>
  <si>
    <t>Ponovno umetanje zuba i splintiranje</t>
  </si>
  <si>
    <t>009010</t>
  </si>
  <si>
    <t>Individualni zdravstveno vaspitni rad</t>
  </si>
  <si>
    <t>009012</t>
  </si>
  <si>
    <t>Uklanjanje naslaga</t>
  </si>
  <si>
    <t>009013</t>
  </si>
  <si>
    <t>Zalivanje fisura</t>
  </si>
  <si>
    <t>009015</t>
  </si>
  <si>
    <t>Preventivni ispun</t>
  </si>
  <si>
    <t>009016</t>
  </si>
  <si>
    <t>Terapija dubokog karijesa (bez ispuna)</t>
  </si>
  <si>
    <t>009018</t>
  </si>
  <si>
    <t>Amalgamski ispun na jednoj površini</t>
  </si>
  <si>
    <t>009019</t>
  </si>
  <si>
    <t>Amalgamski ispun na dve površine</t>
  </si>
  <si>
    <t>009020</t>
  </si>
  <si>
    <t>Amalgamski ispun na tri površine</t>
  </si>
  <si>
    <t>009021</t>
  </si>
  <si>
    <t>Nadogradnja frakturiranog zuba</t>
  </si>
  <si>
    <t>009023</t>
  </si>
  <si>
    <t>Vitalna amputacija/ekstirpacija kod fraktura zuba sa otvorenom pulpom</t>
  </si>
  <si>
    <t>009024</t>
  </si>
  <si>
    <t>Mortalna amputacija pulpe mlecnih zuba</t>
  </si>
  <si>
    <t>009025</t>
  </si>
  <si>
    <t>Lečenje inficirane pulpe sa nezavršenim rastom korena</t>
  </si>
  <si>
    <t>009026</t>
  </si>
  <si>
    <t>Lečenje neinficirane pulpe sa nezavršenim rastom korena</t>
  </si>
  <si>
    <t>009027</t>
  </si>
  <si>
    <t>Zbrinjavanje multiplih povreda zuba u dece</t>
  </si>
  <si>
    <t>009028</t>
  </si>
  <si>
    <t>Zbrinjavanje dece sa tezim poremećajima strukture zuba</t>
  </si>
  <si>
    <t>009029</t>
  </si>
  <si>
    <t>Kompozitni ispun na prednjim zubima</t>
  </si>
  <si>
    <t>009030</t>
  </si>
  <si>
    <t>Kompozitni ispun na bočnim zubima</t>
  </si>
  <si>
    <t>009031</t>
  </si>
  <si>
    <t>Nadogradnja od estetskog materijala (kod povreda)</t>
  </si>
  <si>
    <t>009033</t>
  </si>
  <si>
    <t>Endodontska terapija neinficirane pulpe po kanalu</t>
  </si>
  <si>
    <t>009034</t>
  </si>
  <si>
    <t>Endodontska terapija inficirane pulpe po kanalu</t>
  </si>
  <si>
    <t>009036</t>
  </si>
  <si>
    <t>Vađenje stranog tela iz kanala korena</t>
  </si>
  <si>
    <t>009037</t>
  </si>
  <si>
    <t>Terapija intra I ekstraoralnih perforacija korena</t>
  </si>
  <si>
    <t>009038</t>
  </si>
  <si>
    <t>Vađenje starog punjenja iz kanala korena</t>
  </si>
  <si>
    <t>009039</t>
  </si>
  <si>
    <t>Glasjonomerni ispun</t>
  </si>
  <si>
    <t>009041</t>
  </si>
  <si>
    <t>Endodontska terapija zuba sa komplikovanim kanalnim sistemima po kanalu</t>
  </si>
  <si>
    <t>009082</t>
  </si>
  <si>
    <t>Etioloska dg. konsekutivnih oboljenja</t>
  </si>
  <si>
    <t>009083</t>
  </si>
  <si>
    <t>Otkrivanje oralnih žarišta kod pacijenata na bolničkom lečenju</t>
  </si>
  <si>
    <t>009157</t>
  </si>
  <si>
    <t>Prva pomoc kod dentalgija</t>
  </si>
  <si>
    <t>009167</t>
  </si>
  <si>
    <t>Fiksacija traumatski luksiranih zuba u dece kompozitnim splintom/sinom</t>
  </si>
  <si>
    <t>009214</t>
  </si>
  <si>
    <t>Povrsinska lokalna anestezija</t>
  </si>
  <si>
    <t>009221</t>
  </si>
  <si>
    <t>Lokalna aplikacija fluorida srednje koncentracije</t>
  </si>
  <si>
    <t>009222</t>
  </si>
  <si>
    <t>Lokalna aplikacija leka (toxavit)</t>
  </si>
  <si>
    <t>009223</t>
  </si>
  <si>
    <t>Amalgamski ispun na 1 površine kod dece do navršene 15 godine života</t>
  </si>
  <si>
    <t>009224</t>
  </si>
  <si>
    <t>Amalgamski ispun na 2 površine kod dece do navršene 15 godine života</t>
  </si>
  <si>
    <t>009225</t>
  </si>
  <si>
    <t>Amalgamski ispun na tri povrsine kod dece do navrsene 15 gonine zivota</t>
  </si>
  <si>
    <t>009226</t>
  </si>
  <si>
    <t>Vitalna amputacija pulpe mlecnih zuba</t>
  </si>
  <si>
    <t>009227</t>
  </si>
  <si>
    <t>Vitalna ekstirpacija pulpe mlecnih zuba</t>
  </si>
  <si>
    <t>009228</t>
  </si>
  <si>
    <t>Interseansno medikamentozno kanalno punjenje po kanalu</t>
  </si>
  <si>
    <t>009229</t>
  </si>
  <si>
    <t>Interseansno medikamentozno kanalno punjenje kod zuba sa nezavrsenim rastom korena po kanalu</t>
  </si>
  <si>
    <t>009230</t>
  </si>
  <si>
    <t>Prva pomoc kod multiplih povreda zuba u dece</t>
  </si>
  <si>
    <t>009231</t>
  </si>
  <si>
    <t>Kompozitni ispun na prednjim zubima kod dece do navršene 15 godine života</t>
  </si>
  <si>
    <t>009232</t>
  </si>
  <si>
    <t>Kompozitni ispun na bočnim zubima kod dece do navršene 15 godine života</t>
  </si>
  <si>
    <t>009233</t>
  </si>
  <si>
    <t>Glasjonomerni ispun kod dece do navršene 15 godine života</t>
  </si>
  <si>
    <t>009236</t>
  </si>
  <si>
    <t>Prva pomoc kod povreda</t>
  </si>
  <si>
    <t>009237</t>
  </si>
  <si>
    <t>009238</t>
  </si>
  <si>
    <t>Selektivno brušenje zuba</t>
  </si>
  <si>
    <t>009239</t>
  </si>
  <si>
    <t>Uklanjanje supragingivalnog kamenca po vilici</t>
  </si>
  <si>
    <t>009240</t>
  </si>
  <si>
    <t xml:space="preserve">Obrada parodontalnog dzepa po zubu </t>
  </si>
  <si>
    <t>009244</t>
  </si>
  <si>
    <t>Kauterizacija tkiva</t>
  </si>
  <si>
    <t>009251</t>
  </si>
  <si>
    <t>Serijska aplikacija koncentrovanih fluorida</t>
  </si>
  <si>
    <t>009320</t>
  </si>
  <si>
    <t>Zbrinjavanje dece sa posebnim potrebama</t>
  </si>
  <si>
    <t>009334</t>
  </si>
  <si>
    <t>Zbrinjavanje dece sa otežanom saradnjom za stomatološke intervencije (+100%)</t>
  </si>
  <si>
    <t>97381-00</t>
  </si>
  <si>
    <t>009301</t>
  </si>
  <si>
    <t>Мотивација и обучавање корисника у одржавању правилне хигијене</t>
  </si>
  <si>
    <t>97231-01</t>
  </si>
  <si>
    <t>Гингивeктoмиja зa више од oсaм  зубa</t>
  </si>
  <si>
    <t>009045</t>
  </si>
  <si>
    <t>Parcijalna akrilatna proteza</t>
  </si>
  <si>
    <t>009046</t>
  </si>
  <si>
    <t>Totalna proteza</t>
  </si>
  <si>
    <t>009052</t>
  </si>
  <si>
    <t>Reparatura proteze- prelom ploče</t>
  </si>
  <si>
    <t>009053</t>
  </si>
  <si>
    <t>Dodatak zuba u protezi</t>
  </si>
  <si>
    <t>009054</t>
  </si>
  <si>
    <t>Dodatak kukice u protezi</t>
  </si>
  <si>
    <t>009055</t>
  </si>
  <si>
    <t>Podlaganje proteze direktno - hladnovezujući akrilat</t>
  </si>
  <si>
    <t>009108</t>
  </si>
  <si>
    <t xml:space="preserve">Izrada I analiza studijskog modela </t>
  </si>
  <si>
    <t>009056</t>
  </si>
  <si>
    <t>Podlaganje proteze indirektno</t>
  </si>
  <si>
    <t>009174</t>
  </si>
  <si>
    <t>Izrada i analiza studijskog modela /mulaža kod deformiteta lica i vilica</t>
  </si>
  <si>
    <t>009245</t>
  </si>
  <si>
    <t>Eliminacija iritacije oralne sluzokože</t>
  </si>
  <si>
    <t>009308</t>
  </si>
  <si>
    <t>Реадаптација и реоклудација оптуратора</t>
  </si>
  <si>
    <t>009323</t>
  </si>
  <si>
    <t>Привремена оптуратор протеза</t>
  </si>
  <si>
    <t>009324</t>
  </si>
  <si>
    <t>Definitivna opturator proteza</t>
  </si>
  <si>
    <t>97772-00</t>
  </si>
  <si>
    <t>Priprema akrilatnog splinta</t>
  </si>
  <si>
    <t>009124</t>
  </si>
  <si>
    <t>Resekcija gornjih dvokorenih zuba</t>
  </si>
  <si>
    <t>009134</t>
  </si>
  <si>
    <t>Uklanjanje mukoznih cista</t>
  </si>
  <si>
    <t>009152</t>
  </si>
  <si>
    <t>Ubrizgavanje lekova u pljuvačnu žlezdu kroz izvodni kanal</t>
  </si>
  <si>
    <t>009163</t>
  </si>
  <si>
    <t>Primarana plastika sa vadjenjem korena iz sinusa</t>
  </si>
  <si>
    <t>009164</t>
  </si>
  <si>
    <t>Primarna obrada rane intraoralno</t>
  </si>
  <si>
    <t>009169</t>
  </si>
  <si>
    <t>Primarna obrada rane bez suture maksilofacijalne regije</t>
  </si>
  <si>
    <t>009216</t>
  </si>
  <si>
    <t>Anestezija u oralnoj hirurgiji po započetom satu</t>
  </si>
  <si>
    <t>009246</t>
  </si>
  <si>
    <t>Zbrinjavanje osoba sa posebnim potrebama u intravenskoj sedaciji</t>
  </si>
  <si>
    <t>009321</t>
  </si>
  <si>
    <t>Konzervativna obrada hendikepiranog lica</t>
  </si>
  <si>
    <t xml:space="preserve">41719-00 </t>
  </si>
  <si>
    <t>Drenaza iz iz maksilarnog sinusa mkroz alveolu zuba</t>
  </si>
  <si>
    <t>45837-00</t>
  </si>
  <si>
    <t xml:space="preserve">Submukozna vestibuloplastika </t>
  </si>
  <si>
    <t>47000-00</t>
  </si>
  <si>
    <t xml:space="preserve"> Zatvorena repozicija iščašenja temporomandibularnog zgloba</t>
  </si>
  <si>
    <t>48242-00</t>
  </si>
  <si>
    <t>Presađivanje kosti sa unutrašnjom fiksacijom, neklasifikovano na drugom mestu</t>
  </si>
  <si>
    <t xml:space="preserve">96215-00 </t>
  </si>
  <si>
    <t>Incizija i drenaža lezija u usnoj šupljini</t>
  </si>
  <si>
    <t>97314-01</t>
  </si>
  <si>
    <t>Postupno uklanjanje jednog zuba</t>
  </si>
  <si>
    <t>97341-00</t>
  </si>
  <si>
    <t xml:space="preserve"> Uklanjanje hiperplastičnog tkiva</t>
  </si>
  <si>
    <t>97382-00</t>
  </si>
  <si>
    <t xml:space="preserve"> Hirurško otkrivanje neizniklog zuba sa dodavanjem ortodontskog aparata za izvlačenje zuba</t>
  </si>
  <si>
    <t>009011</t>
  </si>
  <si>
    <t>Stimulator</t>
  </si>
  <si>
    <t>009109</t>
  </si>
  <si>
    <t>Analiza ekstra oralne telerendgenografije glave</t>
  </si>
  <si>
    <t>009110</t>
  </si>
  <si>
    <t>Aktivni pokretni ortodontski aparat</t>
  </si>
  <si>
    <t>009111</t>
  </si>
  <si>
    <t>Funkcionalni ortodontski aparat</t>
  </si>
  <si>
    <t>009112</t>
  </si>
  <si>
    <t>Terapeutska readaptacija</t>
  </si>
  <si>
    <t>009113</t>
  </si>
  <si>
    <t>Reparatura ortodontskog aparata sa otiskom</t>
  </si>
  <si>
    <t>009175</t>
  </si>
  <si>
    <t>Kefalometrijska analiza kod deformiteta lica i vilica</t>
  </si>
  <si>
    <t>009176</t>
  </si>
  <si>
    <t>Fotokefalometrijska analiza kod deformiteta lica i vilica</t>
  </si>
  <si>
    <t>009235</t>
  </si>
  <si>
    <t>Fiksni ortodontski aparat u okviru preoperativnog i postoperativnog tretmana sa operisanim rascepima usne,alveolarnog grebena i nepca</t>
  </si>
  <si>
    <t>009329</t>
  </si>
  <si>
    <t>Fiksni ortodonski aparat u okviru preoperativnog i postoperativnog tretmana kod osoba sa urođenim težim stečenim deformitetima lica</t>
  </si>
  <si>
    <t>97061-00</t>
  </si>
  <si>
    <t>Ispitivanje zubne pulpe</t>
  </si>
  <si>
    <t>97111-00</t>
  </si>
  <si>
    <t>Uklanjanje plaka ili pigmentnih prebojenosti sa zuba</t>
  </si>
  <si>
    <t>97114-00</t>
  </si>
  <si>
    <t>Uklanjanje kamenca sa površine zuba</t>
  </si>
  <si>
    <t>97411-00</t>
  </si>
  <si>
    <t>Direktno prekrivanje zubne pulpe</t>
  </si>
  <si>
    <t>97415-00</t>
  </si>
  <si>
    <t>Totalni hemijsko-mehanički tretman kanala korena zuba, 1 kanal</t>
  </si>
  <si>
    <t>97417-00</t>
  </si>
  <si>
    <t>Zatvaranje kanala korena zuba, 1 kanal</t>
  </si>
  <si>
    <t>97418-00</t>
  </si>
  <si>
    <t>Zatvaranje kanala korena zuba, svaki dodatni kanal</t>
  </si>
  <si>
    <t>97419-00</t>
  </si>
  <si>
    <t>Ekstirpacija zubne pulpe ili debridman kanala korena, hitni ili palijativni postupak</t>
  </si>
  <si>
    <t>97511-01</t>
  </si>
  <si>
    <t>Рестаурација (обнова) зуба амалгамом, 1 површина, директна</t>
  </si>
  <si>
    <t>97512-01</t>
  </si>
  <si>
    <t>Рестаурација (обнова) зуба амалгамом, 2 површине, директна</t>
  </si>
  <si>
    <t>97513-01</t>
  </si>
  <si>
    <t>Рестаурација (обнова) зуба амалгамом, 3 површине, директна</t>
  </si>
  <si>
    <t>97521-01</t>
  </si>
  <si>
    <t>Обнова предњег зуба адхезивном техником, 1 површина, директна</t>
  </si>
  <si>
    <t>97522-01</t>
  </si>
  <si>
    <t>Обнова предњег зуба адхезивном техником, 2 површине, директна</t>
  </si>
  <si>
    <t>97523-01</t>
  </si>
  <si>
    <t>Обнова предњег зуба адхезивном техником, 3 површине, директна</t>
  </si>
  <si>
    <t>97531-00</t>
  </si>
  <si>
    <t>Обнова бочног зуба адхезивном техником, 1 површина, директна</t>
  </si>
  <si>
    <t>97532-00</t>
  </si>
  <si>
    <t>Обнова бочног зуба адхезивном техником, 2 површине, директна</t>
  </si>
  <si>
    <t>97533-00</t>
  </si>
  <si>
    <t>Обнова бочног зуба адхезивном техником, 3 површине, директна</t>
  </si>
  <si>
    <t>97534-00</t>
  </si>
  <si>
    <t>Обнова бочног зуба адхезивном техником, 4 површине, директна</t>
  </si>
  <si>
    <t>97572-01</t>
  </si>
  <si>
    <t>Привремена рестаурација зуба</t>
  </si>
  <si>
    <t>97575-00</t>
  </si>
  <si>
    <t>Уметање зубног кочића, по кочићу</t>
  </si>
  <si>
    <t>97597-00</t>
  </si>
  <si>
    <t>Кочић надоградња, облоковање и израда</t>
  </si>
  <si>
    <t>97961-00</t>
  </si>
  <si>
    <t>Мање оклузално подешавање</t>
  </si>
  <si>
    <t>97981-00</t>
  </si>
  <si>
    <t>Postavljanje splinta I stabilizacija zuba</t>
  </si>
  <si>
    <t>97982-00</t>
  </si>
  <si>
    <t>Редукција глеђи зуба</t>
  </si>
  <si>
    <t xml:space="preserve">30075-01 </t>
  </si>
  <si>
    <t>45448-01</t>
  </si>
  <si>
    <t>Mali transplantat parcijalne debljine koze za nos</t>
  </si>
  <si>
    <t>Sedacija ASA 19</t>
  </si>
  <si>
    <t>Sedacija ASA 20</t>
  </si>
  <si>
    <t>Sedacija ASA 39</t>
  </si>
  <si>
    <t>A57960-00</t>
  </si>
  <si>
    <t xml:space="preserve">Ortopantomografija </t>
  </si>
  <si>
    <t>A57930-00</t>
  </si>
  <si>
    <t>Radiografsko snimanje zuba</t>
  </si>
  <si>
    <t>(blank)</t>
  </si>
  <si>
    <t>4.436.596,87</t>
  </si>
  <si>
    <t>5.971.926,03</t>
  </si>
  <si>
    <t>4134,48</t>
  </si>
  <si>
    <t>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</si>
</sst>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)@"/>
    <numFmt numFmtId="166" formatCode="0;0;;@"/>
  </numFmts>
  <fonts count="83">
    <font>
      <sz val="10"/>
      <name val="Helvetica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HelveticaPlain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8"/>
      <name val="HelveticaPlain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sz val="10"/>
      <name val="Arial"/>
      <family val="2"/>
    </font>
    <font>
      <b/>
      <sz val="11"/>
      <color indexed="12"/>
      <name val="Arial"/>
      <family val="2"/>
    </font>
    <font>
      <b/>
      <u/>
      <sz val="10"/>
      <color indexed="12"/>
      <name val="HelveticaPlain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Cambria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sz val="8"/>
      <color indexed="8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4" tint="-0.499984740745262"/>
      <name val="Cambria"/>
      <family val="1"/>
      <scheme val="major"/>
    </font>
    <font>
      <sz val="9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38"/>
      <scheme val="minor"/>
    </font>
    <font>
      <b/>
      <sz val="18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HelveticaPlain"/>
      <charset val="238"/>
    </font>
    <font>
      <b/>
      <sz val="10"/>
      <color indexed="57"/>
      <name val="Cambria"/>
      <family val="1"/>
    </font>
    <font>
      <b/>
      <sz val="11"/>
      <color indexed="57"/>
      <name val="Cambria"/>
      <family val="1"/>
    </font>
    <font>
      <sz val="10"/>
      <color rgb="FF333333"/>
      <name val="Arial"/>
      <family val="2"/>
      <charset val="238"/>
    </font>
    <font>
      <b/>
      <sz val="10"/>
      <name val="HelveticaPlain"/>
    </font>
    <font>
      <sz val="10"/>
      <color rgb="FFFF0000"/>
      <name val="HelveticaPlain"/>
    </font>
    <font>
      <b/>
      <sz val="10"/>
      <name val="Times New Roman"/>
      <family val="1"/>
      <charset val="238"/>
    </font>
    <font>
      <b/>
      <sz val="11"/>
      <color indexed="10"/>
      <name val="Times New Roman"/>
      <family val="1"/>
    </font>
    <font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sz val="10"/>
      <color rgb="FF00B050"/>
      <name val="Arial"/>
      <family val="2"/>
    </font>
    <font>
      <b/>
      <sz val="11"/>
      <color theme="0"/>
      <name val="Cambria"/>
      <family val="1"/>
    </font>
    <font>
      <sz val="10"/>
      <color theme="1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rgb="FFFF0000"/>
      <name val="Arial"/>
      <family val="2"/>
      <charset val="238"/>
    </font>
    <font>
      <sz val="8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lightUp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rgb="FFFFFF00"/>
      </patternFill>
    </fill>
    <fill>
      <patternFill patternType="solid">
        <fgColor theme="0"/>
        <bgColor indexed="26"/>
      </patternFill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indexed="64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</borders>
  <cellStyleXfs count="17">
    <xf numFmtId="0" fontId="0" fillId="0" borderId="0"/>
    <xf numFmtId="0" fontId="16" fillId="0" borderId="0">
      <alignment horizontal="left" vertical="center" indent="1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1" fillId="0" borderId="0"/>
    <xf numFmtId="0" fontId="44" fillId="0" borderId="0"/>
    <xf numFmtId="0" fontId="11" fillId="0" borderId="0"/>
    <xf numFmtId="0" fontId="43" fillId="0" borderId="0"/>
    <xf numFmtId="0" fontId="15" fillId="0" borderId="0"/>
    <xf numFmtId="0" fontId="15" fillId="0" borderId="0"/>
    <xf numFmtId="0" fontId="15" fillId="0" borderId="0"/>
    <xf numFmtId="0" fontId="45" fillId="7" borderId="40">
      <alignment vertical="center"/>
    </xf>
    <xf numFmtId="0" fontId="46" fillId="0" borderId="40">
      <alignment horizontal="left" vertical="center" wrapText="1"/>
      <protection locked="0"/>
    </xf>
    <xf numFmtId="0" fontId="47" fillId="0" borderId="41" applyNumberFormat="0" applyFill="0" applyAlignment="0" applyProtection="0"/>
    <xf numFmtId="0" fontId="2" fillId="0" borderId="0"/>
    <xf numFmtId="0" fontId="1" fillId="0" borderId="0"/>
    <xf numFmtId="0" fontId="11" fillId="0" borderId="0"/>
  </cellStyleXfs>
  <cellXfs count="55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7" fillId="0" borderId="0" xfId="0" applyFont="1"/>
    <xf numFmtId="0" fontId="14" fillId="0" borderId="0" xfId="3" applyFont="1"/>
    <xf numFmtId="0" fontId="10" fillId="0" borderId="0" xfId="3" applyFont="1"/>
    <xf numFmtId="3" fontId="14" fillId="0" borderId="0" xfId="3" applyNumberFormat="1" applyFont="1"/>
    <xf numFmtId="0" fontId="14" fillId="0" borderId="0" xfId="3" applyFont="1" applyAlignment="1">
      <alignment horizontal="center" vertical="center" wrapText="1"/>
    </xf>
    <xf numFmtId="0" fontId="5" fillId="0" borderId="0" xfId="3" applyFont="1"/>
    <xf numFmtId="3" fontId="14" fillId="0" borderId="0" xfId="3" applyNumberFormat="1" applyFont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 wrapText="1"/>
    </xf>
    <xf numFmtId="0" fontId="14" fillId="0" borderId="0" xfId="3" applyFont="1" applyAlignment="1">
      <alignment wrapText="1"/>
    </xf>
    <xf numFmtId="3" fontId="14" fillId="0" borderId="0" xfId="3" applyNumberFormat="1" applyFont="1" applyAlignment="1">
      <alignment wrapText="1"/>
    </xf>
    <xf numFmtId="0" fontId="14" fillId="0" borderId="0" xfId="3" applyFont="1" applyAlignment="1">
      <alignment horizontal="left"/>
    </xf>
    <xf numFmtId="0" fontId="5" fillId="0" borderId="0" xfId="3" applyFont="1" applyAlignment="1">
      <alignment horizontal="center" wrapText="1"/>
    </xf>
    <xf numFmtId="0" fontId="5" fillId="0" borderId="0" xfId="3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/>
    <xf numFmtId="0" fontId="17" fillId="2" borderId="0" xfId="2" applyFont="1" applyFill="1" applyAlignment="1" applyProtection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1" xfId="0" applyFont="1" applyBorder="1"/>
    <xf numFmtId="3" fontId="10" fillId="0" borderId="0" xfId="3" applyNumberFormat="1" applyFont="1"/>
    <xf numFmtId="3" fontId="10" fillId="0" borderId="0" xfId="3" applyNumberFormat="1" applyFont="1" applyAlignment="1">
      <alignment horizontal="center" vertical="center" wrapText="1"/>
    </xf>
    <xf numFmtId="3" fontId="10" fillId="0" borderId="0" xfId="3" applyNumberFormat="1" applyFont="1" applyAlignment="1">
      <alignment wrapText="1"/>
    </xf>
    <xf numFmtId="0" fontId="5" fillId="0" borderId="0" xfId="3" applyFont="1" applyAlignment="1">
      <alignment horizontal="right"/>
    </xf>
    <xf numFmtId="0" fontId="5" fillId="0" borderId="0" xfId="3" applyFont="1" applyAlignment="1">
      <alignment horizontal="center" vertical="center" wrapText="1"/>
    </xf>
    <xf numFmtId="0" fontId="13" fillId="0" borderId="0" xfId="3" applyFont="1"/>
    <xf numFmtId="0" fontId="5" fillId="0" borderId="0" xfId="8" applyFont="1"/>
    <xf numFmtId="0" fontId="20" fillId="0" borderId="0" xfId="0" applyFont="1"/>
    <xf numFmtId="0" fontId="47" fillId="0" borderId="41" xfId="13"/>
    <xf numFmtId="0" fontId="14" fillId="0" borderId="0" xfId="3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8" fillId="0" borderId="0" xfId="0" applyFont="1" applyAlignment="1">
      <alignment horizontal="right"/>
    </xf>
    <xf numFmtId="49" fontId="11" fillId="0" borderId="0" xfId="3" applyNumberFormat="1"/>
    <xf numFmtId="0" fontId="11" fillId="0" borderId="0" xfId="3" applyAlignment="1">
      <alignment horizontal="left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Protection="1">
      <protection locked="0"/>
    </xf>
    <xf numFmtId="3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2" borderId="1" xfId="3" applyFont="1" applyFill="1" applyBorder="1" applyAlignment="1">
      <alignment horizontal="center" vertical="center" textRotation="90" wrapText="1"/>
    </xf>
    <xf numFmtId="0" fontId="24" fillId="0" borderId="1" xfId="0" applyFont="1" applyBorder="1" applyAlignment="1" applyProtection="1">
      <alignment horizontal="center" wrapText="1"/>
      <protection locked="0"/>
    </xf>
    <xf numFmtId="0" fontId="26" fillId="0" borderId="0" xfId="3" applyFont="1" applyAlignment="1">
      <alignment horizontal="left" wrapText="1"/>
    </xf>
    <xf numFmtId="0" fontId="26" fillId="0" borderId="0" xfId="3" applyFont="1" applyAlignment="1">
      <alignment horizontal="left"/>
    </xf>
    <xf numFmtId="0" fontId="24" fillId="0" borderId="1" xfId="3" applyFont="1" applyBorder="1" applyAlignment="1" applyProtection="1">
      <alignment horizontal="center" vertical="center" wrapText="1"/>
      <protection locked="0"/>
    </xf>
    <xf numFmtId="3" fontId="24" fillId="4" borderId="1" xfId="0" applyNumberFormat="1" applyFont="1" applyFill="1" applyBorder="1" applyAlignment="1">
      <alignment horizontal="center" vertical="center"/>
    </xf>
    <xf numFmtId="0" fontId="24" fillId="0" borderId="1" xfId="3" applyFont="1" applyBorder="1" applyAlignment="1" applyProtection="1">
      <alignment horizontal="center" vertical="center"/>
      <protection locked="0"/>
    </xf>
    <xf numFmtId="0" fontId="24" fillId="0" borderId="0" xfId="3" applyFont="1"/>
    <xf numFmtId="0" fontId="24" fillId="4" borderId="1" xfId="0" applyFont="1" applyFill="1" applyBorder="1" applyAlignment="1">
      <alignment horizontal="center" vertical="center" wrapText="1"/>
    </xf>
    <xf numFmtId="3" fontId="24" fillId="4" borderId="1" xfId="0" applyNumberFormat="1" applyFont="1" applyFill="1" applyBorder="1" applyAlignment="1">
      <alignment horizontal="center" vertical="center" wrapText="1"/>
    </xf>
    <xf numFmtId="3" fontId="24" fillId="0" borderId="1" xfId="3" applyNumberFormat="1" applyFont="1" applyBorder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4" fillId="0" borderId="0" xfId="3" applyFont="1" applyAlignment="1">
      <alignment vertical="center"/>
    </xf>
    <xf numFmtId="0" fontId="24" fillId="0" borderId="1" xfId="0" applyFont="1" applyBorder="1" applyAlignment="1" applyProtection="1">
      <alignment horizontal="center"/>
      <protection locked="0"/>
    </xf>
    <xf numFmtId="0" fontId="11" fillId="0" borderId="0" xfId="3"/>
    <xf numFmtId="0" fontId="11" fillId="0" borderId="0" xfId="10" applyFont="1" applyAlignment="1">
      <alignment horizontal="right"/>
    </xf>
    <xf numFmtId="0" fontId="24" fillId="0" borderId="1" xfId="3" applyFont="1" applyBorder="1" applyAlignment="1">
      <alignment vertical="center" wrapText="1"/>
    </xf>
    <xf numFmtId="0" fontId="24" fillId="0" borderId="1" xfId="9" applyFont="1" applyBorder="1" applyAlignment="1" applyProtection="1">
      <alignment horizontal="right"/>
      <protection locked="0"/>
    </xf>
    <xf numFmtId="0" fontId="24" fillId="0" borderId="1" xfId="9" applyFont="1" applyBorder="1" applyProtection="1">
      <protection locked="0"/>
    </xf>
    <xf numFmtId="0" fontId="24" fillId="0" borderId="1" xfId="9" applyFont="1" applyBorder="1" applyAlignment="1" applyProtection="1">
      <alignment wrapText="1"/>
      <protection locked="0"/>
    </xf>
    <xf numFmtId="0" fontId="27" fillId="3" borderId="1" xfId="9" applyFont="1" applyFill="1" applyBorder="1" applyAlignment="1">
      <alignment horizontal="right"/>
    </xf>
    <xf numFmtId="3" fontId="47" fillId="0" borderId="41" xfId="13" applyNumberFormat="1"/>
    <xf numFmtId="0" fontId="1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24" fillId="0" borderId="6" xfId="0" applyFont="1" applyBorder="1" applyAlignment="1">
      <alignment horizontal="centerContinuous" vertical="center"/>
    </xf>
    <xf numFmtId="0" fontId="24" fillId="0" borderId="3" xfId="0" applyFont="1" applyBorder="1" applyAlignment="1">
      <alignment horizontal="right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Continuous" vertical="center"/>
    </xf>
    <xf numFmtId="0" fontId="24" fillId="0" borderId="4" xfId="0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Continuous" vertical="center"/>
    </xf>
    <xf numFmtId="0" fontId="24" fillId="0" borderId="10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0" fontId="30" fillId="0" borderId="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11" fillId="0" borderId="17" xfId="0" applyFont="1" applyBorder="1" applyAlignment="1">
      <alignment horizontal="right" vertical="center"/>
    </xf>
    <xf numFmtId="0" fontId="11" fillId="0" borderId="18" xfId="0" applyFont="1" applyBorder="1" applyAlignment="1">
      <alignment vertical="center"/>
    </xf>
    <xf numFmtId="0" fontId="11" fillId="0" borderId="13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18" xfId="0" applyFont="1" applyBorder="1" applyAlignment="1">
      <alignment vertical="center" wrapText="1"/>
    </xf>
    <xf numFmtId="0" fontId="11" fillId="0" borderId="22" xfId="0" applyFont="1" applyBorder="1" applyAlignment="1">
      <alignment vertical="center"/>
    </xf>
    <xf numFmtId="0" fontId="11" fillId="0" borderId="7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25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0" fillId="0" borderId="1" xfId="0" applyNumberFormat="1" applyBorder="1"/>
    <xf numFmtId="0" fontId="2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0" fontId="26" fillId="0" borderId="0" xfId="3" applyFont="1" applyAlignment="1">
      <alignment wrapText="1"/>
    </xf>
    <xf numFmtId="0" fontId="24" fillId="0" borderId="5" xfId="0" applyFont="1" applyBorder="1" applyAlignment="1">
      <alignment horizontal="centerContinuous" vertical="center"/>
    </xf>
    <xf numFmtId="0" fontId="30" fillId="0" borderId="1" xfId="0" applyFont="1" applyBorder="1" applyAlignment="1">
      <alignment horizontal="centerContinuous" vertical="center"/>
    </xf>
    <xf numFmtId="0" fontId="30" fillId="0" borderId="7" xfId="0" applyFont="1" applyBorder="1" applyAlignment="1">
      <alignment horizontal="centerContinuous" vertical="center" wrapText="1"/>
    </xf>
    <xf numFmtId="0" fontId="24" fillId="0" borderId="3" xfId="0" applyFont="1" applyBorder="1" applyAlignment="1">
      <alignment horizontal="centerContinuous" vertical="center"/>
    </xf>
    <xf numFmtId="0" fontId="24" fillId="0" borderId="10" xfId="0" applyFont="1" applyBorder="1" applyAlignment="1">
      <alignment horizontal="centerContinuous" vertical="center"/>
    </xf>
    <xf numFmtId="0" fontId="2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23" fillId="0" borderId="0" xfId="0" applyFont="1"/>
    <xf numFmtId="0" fontId="11" fillId="0" borderId="2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11" fillId="0" borderId="19" xfId="0" applyFont="1" applyBorder="1"/>
    <xf numFmtId="0" fontId="11" fillId="0" borderId="13" xfId="0" applyFont="1" applyBorder="1"/>
    <xf numFmtId="0" fontId="11" fillId="0" borderId="13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0" borderId="1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7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36" fillId="0" borderId="0" xfId="5" applyFont="1"/>
    <xf numFmtId="0" fontId="11" fillId="0" borderId="29" xfId="0" applyFont="1" applyBorder="1" applyAlignment="1">
      <alignment vertical="center"/>
    </xf>
    <xf numFmtId="0" fontId="11" fillId="0" borderId="1" xfId="0" applyFont="1" applyBorder="1"/>
    <xf numFmtId="0" fontId="11" fillId="0" borderId="12" xfId="0" applyFont="1" applyBorder="1"/>
    <xf numFmtId="0" fontId="22" fillId="0" borderId="0" xfId="0" applyFont="1" applyAlignment="1">
      <alignment vertical="center" wrapText="1"/>
    </xf>
    <xf numFmtId="0" fontId="38" fillId="0" borderId="1" xfId="5" applyFont="1" applyBorder="1"/>
    <xf numFmtId="49" fontId="31" fillId="0" borderId="1" xfId="5" applyNumberFormat="1" applyFont="1" applyBorder="1"/>
    <xf numFmtId="0" fontId="11" fillId="2" borderId="1" xfId="0" applyFont="1" applyFill="1" applyBorder="1"/>
    <xf numFmtId="165" fontId="39" fillId="5" borderId="30" xfId="11" applyNumberFormat="1" applyFont="1" applyFill="1" applyBorder="1">
      <alignment vertical="center"/>
    </xf>
    <xf numFmtId="165" fontId="39" fillId="5" borderId="30" xfId="11" applyNumberFormat="1" applyFont="1" applyFill="1" applyBorder="1" applyAlignment="1">
      <alignment horizontal="right" vertical="center"/>
    </xf>
    <xf numFmtId="166" fontId="40" fillId="0" borderId="31" xfId="12" applyNumberFormat="1" applyFont="1" applyBorder="1" applyAlignment="1" applyProtection="1">
      <alignment horizontal="left" vertical="center" indent="1"/>
    </xf>
    <xf numFmtId="166" fontId="41" fillId="0" borderId="31" xfId="12" applyNumberFormat="1" applyFont="1" applyBorder="1" applyAlignment="1" applyProtection="1">
      <alignment horizontal="left" vertical="center"/>
    </xf>
    <xf numFmtId="166" fontId="40" fillId="0" borderId="32" xfId="12" applyNumberFormat="1" applyFont="1" applyBorder="1" applyAlignment="1" applyProtection="1">
      <alignment horizontal="right" vertical="center"/>
    </xf>
    <xf numFmtId="166" fontId="40" fillId="0" borderId="33" xfId="12" applyNumberFormat="1" applyFont="1" applyBorder="1" applyAlignment="1" applyProtection="1">
      <alignment horizontal="right" vertical="center"/>
    </xf>
    <xf numFmtId="166" fontId="40" fillId="0" borderId="32" xfId="12" applyNumberFormat="1" applyFont="1" applyBorder="1" applyAlignment="1" applyProtection="1">
      <alignment horizontal="left" vertical="center" indent="1"/>
    </xf>
    <xf numFmtId="166" fontId="41" fillId="0" borderId="32" xfId="12" applyNumberFormat="1" applyFont="1" applyBorder="1" applyAlignment="1" applyProtection="1">
      <alignment horizontal="left" vertical="center"/>
    </xf>
    <xf numFmtId="166" fontId="40" fillId="0" borderId="33" xfId="12" applyNumberFormat="1" applyFont="1" applyBorder="1" applyAlignment="1" applyProtection="1">
      <alignment horizontal="left" vertical="center" indent="1"/>
    </xf>
    <xf numFmtId="166" fontId="41" fillId="0" borderId="33" xfId="12" applyNumberFormat="1" applyFont="1" applyBorder="1" applyAlignment="1" applyProtection="1">
      <alignment horizontal="left" vertical="center"/>
    </xf>
    <xf numFmtId="165" fontId="39" fillId="5" borderId="31" xfId="11" applyNumberFormat="1" applyFont="1" applyFill="1" applyBorder="1">
      <alignment vertical="center"/>
    </xf>
    <xf numFmtId="165" fontId="39" fillId="5" borderId="33" xfId="11" applyNumberFormat="1" applyFont="1" applyFill="1" applyBorder="1" applyAlignment="1">
      <alignment horizontal="right" vertical="center"/>
    </xf>
    <xf numFmtId="0" fontId="24" fillId="2" borderId="1" xfId="3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wrapText="1"/>
    </xf>
    <xf numFmtId="0" fontId="26" fillId="0" borderId="1" xfId="0" applyFont="1" applyBorder="1" applyAlignment="1">
      <alignment horizontal="centerContinuous" vertical="center"/>
    </xf>
    <xf numFmtId="0" fontId="29" fillId="0" borderId="1" xfId="0" applyFont="1" applyBorder="1" applyAlignment="1">
      <alignment horizontal="centerContinuous" vertical="center"/>
    </xf>
    <xf numFmtId="164" fontId="26" fillId="2" borderId="1" xfId="0" applyNumberFormat="1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26" fillId="0" borderId="1" xfId="0" applyFont="1" applyBorder="1"/>
    <xf numFmtId="0" fontId="11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1" fillId="0" borderId="0" xfId="0" applyFont="1"/>
    <xf numFmtId="0" fontId="31" fillId="0" borderId="1" xfId="0" applyFont="1" applyBorder="1"/>
    <xf numFmtId="0" fontId="34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42" fillId="0" borderId="1" xfId="0" applyFont="1" applyBorder="1"/>
    <xf numFmtId="0" fontId="18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center" vertical="center" textRotation="90" wrapText="1"/>
    </xf>
    <xf numFmtId="0" fontId="26" fillId="5" borderId="1" xfId="0" applyFont="1" applyFill="1" applyBorder="1" applyAlignment="1">
      <alignment horizontal="center" vertical="center" textRotation="90" wrapText="1"/>
    </xf>
    <xf numFmtId="3" fontId="26" fillId="2" borderId="1" xfId="0" applyNumberFormat="1" applyFont="1" applyFill="1" applyBorder="1" applyAlignment="1">
      <alignment horizontal="center" vertical="center" textRotation="90" wrapText="1"/>
    </xf>
    <xf numFmtId="3" fontId="26" fillId="2" borderId="1" xfId="3" applyNumberFormat="1" applyFont="1" applyFill="1" applyBorder="1" applyAlignment="1">
      <alignment horizontal="center" vertical="center" textRotation="90" wrapText="1"/>
    </xf>
    <xf numFmtId="0" fontId="24" fillId="0" borderId="1" xfId="3" applyFont="1" applyBorder="1" applyProtection="1">
      <protection locked="0"/>
    </xf>
    <xf numFmtId="0" fontId="24" fillId="4" borderId="1" xfId="9" applyFont="1" applyFill="1" applyBorder="1" applyAlignment="1">
      <alignment horizontal="right"/>
    </xf>
    <xf numFmtId="0" fontId="24" fillId="0" borderId="1" xfId="8" applyFont="1" applyBorder="1" applyProtection="1">
      <protection locked="0"/>
    </xf>
    <xf numFmtId="0" fontId="27" fillId="3" borderId="1" xfId="8" applyFont="1" applyFill="1" applyBorder="1" applyAlignment="1">
      <alignment horizontal="right" vertical="center"/>
    </xf>
    <xf numFmtId="0" fontId="27" fillId="4" borderId="1" xfId="9" applyFont="1" applyFill="1" applyBorder="1" applyAlignment="1">
      <alignment horizontal="right"/>
    </xf>
    <xf numFmtId="0" fontId="26" fillId="2" borderId="1" xfId="9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 wrapText="1"/>
    </xf>
    <xf numFmtId="3" fontId="24" fillId="4" borderId="1" xfId="0" applyNumberFormat="1" applyFont="1" applyFill="1" applyBorder="1"/>
    <xf numFmtId="0" fontId="24" fillId="4" borderId="1" xfId="0" applyFont="1" applyFill="1" applyBorder="1"/>
    <xf numFmtId="0" fontId="24" fillId="3" borderId="1" xfId="0" applyFont="1" applyFill="1" applyBorder="1" applyAlignment="1">
      <alignment horizontal="right" vertical="center" wrapText="1"/>
    </xf>
    <xf numFmtId="3" fontId="24" fillId="3" borderId="1" xfId="0" applyNumberFormat="1" applyFont="1" applyFill="1" applyBorder="1"/>
    <xf numFmtId="0" fontId="24" fillId="3" borderId="1" xfId="0" applyFont="1" applyFill="1" applyBorder="1"/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Continuous" vertical="center" wrapText="1"/>
    </xf>
    <xf numFmtId="0" fontId="24" fillId="0" borderId="1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textRotation="90" wrapText="1"/>
    </xf>
    <xf numFmtId="3" fontId="26" fillId="0" borderId="1" xfId="0" applyNumberFormat="1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Continuous" vertical="center"/>
    </xf>
    <xf numFmtId="0" fontId="11" fillId="0" borderId="18" xfId="0" applyFont="1" applyBorder="1" applyAlignment="1">
      <alignment horizontal="centerContinuous" vertical="center"/>
    </xf>
    <xf numFmtId="0" fontId="11" fillId="2" borderId="19" xfId="0" applyFont="1" applyFill="1" applyBorder="1" applyAlignment="1">
      <alignment horizontal="centerContinuous" vertical="center"/>
    </xf>
    <xf numFmtId="0" fontId="11" fillId="0" borderId="19" xfId="0" applyFont="1" applyBorder="1" applyAlignment="1">
      <alignment horizontal="centerContinuous" vertical="center"/>
    </xf>
    <xf numFmtId="0" fontId="11" fillId="0" borderId="22" xfId="0" applyFont="1" applyBorder="1" applyAlignment="1">
      <alignment horizontal="centerContinuous" vertical="center"/>
    </xf>
    <xf numFmtId="0" fontId="11" fillId="0" borderId="12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1" fillId="0" borderId="3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1" fillId="0" borderId="26" xfId="0" applyFont="1" applyBorder="1" applyAlignment="1">
      <alignment vertical="center" wrapText="1"/>
    </xf>
    <xf numFmtId="0" fontId="11" fillId="6" borderId="1" xfId="0" applyFont="1" applyFill="1" applyBorder="1"/>
    <xf numFmtId="0" fontId="11" fillId="6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6" fillId="6" borderId="1" xfId="0" applyFont="1" applyFill="1" applyBorder="1"/>
    <xf numFmtId="0" fontId="11" fillId="6" borderId="19" xfId="0" applyFont="1" applyFill="1" applyBorder="1" applyAlignment="1">
      <alignment vertical="center"/>
    </xf>
    <xf numFmtId="0" fontId="26" fillId="6" borderId="19" xfId="0" applyFont="1" applyFill="1" applyBorder="1"/>
    <xf numFmtId="0" fontId="11" fillId="6" borderId="13" xfId="0" applyFont="1" applyFill="1" applyBorder="1" applyAlignment="1">
      <alignment vertical="center"/>
    </xf>
    <xf numFmtId="0" fontId="26" fillId="6" borderId="13" xfId="0" applyFont="1" applyFill="1" applyBorder="1"/>
    <xf numFmtId="0" fontId="26" fillId="0" borderId="20" xfId="0" applyFont="1" applyBorder="1" applyAlignment="1">
      <alignment horizontal="center" vertical="center" wrapText="1"/>
    </xf>
    <xf numFmtId="0" fontId="11" fillId="0" borderId="20" xfId="0" applyFont="1" applyBorder="1"/>
    <xf numFmtId="0" fontId="25" fillId="0" borderId="29" xfId="0" applyFont="1" applyBorder="1" applyAlignment="1">
      <alignment horizontal="center" vertical="center"/>
    </xf>
    <xf numFmtId="0" fontId="0" fillId="0" borderId="1" xfId="0" applyBorder="1"/>
    <xf numFmtId="0" fontId="26" fillId="2" borderId="1" xfId="0" applyFont="1" applyFill="1" applyBorder="1"/>
    <xf numFmtId="0" fontId="26" fillId="0" borderId="1" xfId="0" applyFont="1" applyBorder="1" applyAlignment="1">
      <alignment vertical="center"/>
    </xf>
    <xf numFmtId="166" fontId="41" fillId="0" borderId="0" xfId="12" applyNumberFormat="1" applyFont="1" applyBorder="1" applyAlignment="1" applyProtection="1">
      <alignment horizontal="left" vertical="center"/>
    </xf>
    <xf numFmtId="0" fontId="24" fillId="0" borderId="1" xfId="0" applyFont="1" applyBorder="1" applyAlignment="1">
      <alignment horizontal="centerContinuous" vertical="center"/>
    </xf>
    <xf numFmtId="0" fontId="11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164" fontId="25" fillId="0" borderId="1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wrapText="1"/>
    </xf>
    <xf numFmtId="0" fontId="11" fillId="0" borderId="19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4" xfId="0" applyFont="1" applyBorder="1"/>
    <xf numFmtId="49" fontId="28" fillId="5" borderId="1" xfId="0" applyNumberFormat="1" applyFont="1" applyFill="1" applyBorder="1"/>
    <xf numFmtId="166" fontId="40" fillId="0" borderId="32" xfId="12" applyNumberFormat="1" applyFont="1" applyBorder="1" applyAlignment="1" applyProtection="1">
      <alignment horizontal="left" vertical="center" wrapText="1" indent="1"/>
    </xf>
    <xf numFmtId="166" fontId="40" fillId="0" borderId="33" xfId="12" applyNumberFormat="1" applyFont="1" applyBorder="1" applyAlignment="1" applyProtection="1">
      <alignment horizontal="left" vertical="center" wrapText="1" indent="1"/>
    </xf>
    <xf numFmtId="0" fontId="24" fillId="0" borderId="1" xfId="3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Continuous" vertical="center" wrapText="1"/>
    </xf>
    <xf numFmtId="165" fontId="48" fillId="8" borderId="42" xfId="11" applyNumberFormat="1" applyFont="1" applyFill="1" applyBorder="1">
      <alignment vertical="center"/>
    </xf>
    <xf numFmtId="165" fontId="48" fillId="8" borderId="43" xfId="11" applyNumberFormat="1" applyFont="1" applyFill="1" applyBorder="1" applyAlignment="1">
      <alignment horizontal="right" vertical="center"/>
    </xf>
    <xf numFmtId="166" fontId="49" fillId="0" borderId="42" xfId="12" applyNumberFormat="1" applyFont="1" applyBorder="1" applyAlignment="1" applyProtection="1">
      <alignment horizontal="left" vertical="center" indent="1"/>
    </xf>
    <xf numFmtId="166" fontId="49" fillId="0" borderId="44" xfId="12" applyNumberFormat="1" applyFont="1" applyBorder="1" applyAlignment="1" applyProtection="1">
      <alignment horizontal="left" vertical="center" indent="1"/>
    </xf>
    <xf numFmtId="166" fontId="49" fillId="0" borderId="43" xfId="12" applyNumberFormat="1" applyFont="1" applyBorder="1" applyAlignment="1" applyProtection="1">
      <alignment horizontal="left" vertical="center" indent="1"/>
    </xf>
    <xf numFmtId="166" fontId="50" fillId="0" borderId="42" xfId="12" applyNumberFormat="1" applyFont="1" applyBorder="1" applyAlignment="1" applyProtection="1">
      <alignment horizontal="left" vertical="center"/>
    </xf>
    <xf numFmtId="166" fontId="50" fillId="0" borderId="44" xfId="12" applyNumberFormat="1" applyFont="1" applyBorder="1" applyAlignment="1" applyProtection="1">
      <alignment horizontal="left" vertical="center"/>
    </xf>
    <xf numFmtId="166" fontId="50" fillId="0" borderId="43" xfId="12" applyNumberFormat="1" applyFont="1" applyBorder="1" applyAlignment="1" applyProtection="1">
      <alignment horizontal="left" vertical="center"/>
    </xf>
    <xf numFmtId="0" fontId="26" fillId="0" borderId="0" xfId="0" applyFont="1" applyAlignment="1">
      <alignment horizontal="center" vertical="center"/>
    </xf>
    <xf numFmtId="0" fontId="51" fillId="9" borderId="1" xfId="3" applyFont="1" applyFill="1" applyBorder="1" applyAlignment="1">
      <alignment horizontal="left" vertical="center" wrapText="1"/>
    </xf>
    <xf numFmtId="0" fontId="0" fillId="9" borderId="1" xfId="0" applyFill="1" applyBorder="1"/>
    <xf numFmtId="0" fontId="51" fillId="9" borderId="1" xfId="3" applyFont="1" applyFill="1" applyBorder="1" applyAlignment="1">
      <alignment horizontal="center" vertical="center" wrapText="1"/>
    </xf>
    <xf numFmtId="0" fontId="52" fillId="0" borderId="1" xfId="3" applyFont="1" applyBorder="1" applyAlignment="1">
      <alignment vertical="center" wrapText="1"/>
    </xf>
    <xf numFmtId="0" fontId="53" fillId="0" borderId="1" xfId="3" applyFont="1" applyBorder="1" applyAlignment="1">
      <alignment horizontal="left" vertical="center" wrapText="1"/>
    </xf>
    <xf numFmtId="0" fontId="51" fillId="9" borderId="1" xfId="3" applyFont="1" applyFill="1" applyBorder="1" applyAlignment="1">
      <alignment wrapText="1"/>
    </xf>
    <xf numFmtId="49" fontId="53" fillId="0" borderId="1" xfId="3" applyNumberFormat="1" applyFont="1" applyBorder="1" applyAlignment="1">
      <alignment horizontal="left" vertical="center" wrapText="1"/>
    </xf>
    <xf numFmtId="0" fontId="52" fillId="10" borderId="1" xfId="3" applyFont="1" applyFill="1" applyBorder="1" applyAlignment="1">
      <alignment vertical="center" wrapText="1"/>
    </xf>
    <xf numFmtId="0" fontId="51" fillId="9" borderId="1" xfId="3" applyFont="1" applyFill="1" applyBorder="1" applyAlignment="1">
      <alignment vertical="center" wrapText="1"/>
    </xf>
    <xf numFmtId="49" fontId="53" fillId="10" borderId="1" xfId="3" applyNumberFormat="1" applyFont="1" applyFill="1" applyBorder="1" applyAlignment="1">
      <alignment horizontal="left" vertical="center" wrapText="1"/>
    </xf>
    <xf numFmtId="0" fontId="57" fillId="0" borderId="1" xfId="3" applyFont="1" applyBorder="1" applyAlignment="1">
      <alignment vertical="center" wrapText="1"/>
    </xf>
    <xf numFmtId="0" fontId="53" fillId="10" borderId="1" xfId="3" applyFont="1" applyFill="1" applyBorder="1" applyAlignment="1">
      <alignment horizontal="left" vertical="center" wrapText="1"/>
    </xf>
    <xf numFmtId="0" fontId="52" fillId="11" borderId="1" xfId="3" applyFont="1" applyFill="1" applyBorder="1" applyAlignment="1">
      <alignment vertical="center" wrapText="1"/>
    </xf>
    <xf numFmtId="0" fontId="53" fillId="11" borderId="1" xfId="3" applyFont="1" applyFill="1" applyBorder="1" applyAlignment="1">
      <alignment horizontal="left" vertical="center" wrapText="1"/>
    </xf>
    <xf numFmtId="0" fontId="58" fillId="9" borderId="1" xfId="3" applyFont="1" applyFill="1" applyBorder="1" applyAlignment="1">
      <alignment horizontal="center" vertical="center" wrapText="1"/>
    </xf>
    <xf numFmtId="0" fontId="58" fillId="9" borderId="12" xfId="0" applyFont="1" applyFill="1" applyBorder="1" applyAlignment="1">
      <alignment horizontal="center" wrapText="1"/>
    </xf>
    <xf numFmtId="0" fontId="58" fillId="9" borderId="1" xfId="0" applyFont="1" applyFill="1" applyBorder="1" applyAlignment="1">
      <alignment wrapText="1"/>
    </xf>
    <xf numFmtId="0" fontId="53" fillId="0" borderId="1" xfId="3" applyFont="1" applyBorder="1" applyAlignment="1">
      <alignment horizontal="left" wrapText="1"/>
    </xf>
    <xf numFmtId="0" fontId="52" fillId="0" borderId="1" xfId="3" applyFont="1" applyBorder="1" applyAlignment="1">
      <alignment wrapText="1"/>
    </xf>
    <xf numFmtId="0" fontId="58" fillId="9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9" fillId="0" borderId="1" xfId="0" applyFont="1" applyBorder="1" applyAlignment="1">
      <alignment vertical="center"/>
    </xf>
    <xf numFmtId="0" fontId="59" fillId="12" borderId="1" xfId="0" quotePrefix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right" vertical="center"/>
    </xf>
    <xf numFmtId="0" fontId="59" fillId="0" borderId="1" xfId="0" applyFont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/>
    </xf>
    <xf numFmtId="0" fontId="59" fillId="0" borderId="1" xfId="0" applyFont="1" applyBorder="1" applyAlignment="1">
      <alignment horizontal="left" vertical="center"/>
    </xf>
    <xf numFmtId="164" fontId="59" fillId="12" borderId="1" xfId="0" applyNumberFormat="1" applyFont="1" applyFill="1" applyBorder="1" applyAlignment="1">
      <alignment horizontal="right" vertical="center"/>
    </xf>
    <xf numFmtId="164" fontId="59" fillId="0" borderId="1" xfId="0" applyNumberFormat="1" applyFont="1" applyBorder="1" applyAlignment="1">
      <alignment horizontal="right" vertical="center"/>
    </xf>
    <xf numFmtId="0" fontId="26" fillId="10" borderId="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vertical="center"/>
    </xf>
    <xf numFmtId="0" fontId="7" fillId="0" borderId="1" xfId="0" applyFont="1" applyBorder="1"/>
    <xf numFmtId="0" fontId="5" fillId="0" borderId="1" xfId="0" applyFont="1" applyBorder="1"/>
    <xf numFmtId="0" fontId="11" fillId="0" borderId="0" xfId="0" quotePrefix="1" applyFont="1" applyAlignment="1">
      <alignment horizontal="center" vertical="center"/>
    </xf>
    <xf numFmtId="0" fontId="60" fillId="0" borderId="28" xfId="0" applyFont="1" applyBorder="1"/>
    <xf numFmtId="0" fontId="5" fillId="0" borderId="28" xfId="0" applyFont="1" applyBorder="1"/>
    <xf numFmtId="0" fontId="60" fillId="0" borderId="0" xfId="0" applyFont="1"/>
    <xf numFmtId="166" fontId="60" fillId="0" borderId="0" xfId="12" applyNumberFormat="1" applyFont="1" applyBorder="1" applyAlignment="1" applyProtection="1">
      <alignment horizontal="left" vertical="center"/>
    </xf>
    <xf numFmtId="166" fontId="60" fillId="10" borderId="0" xfId="12" applyNumberFormat="1" applyFont="1" applyFill="1" applyBorder="1" applyAlignment="1" applyProtection="1">
      <alignment horizontal="left" vertical="center"/>
    </xf>
    <xf numFmtId="0" fontId="11" fillId="0" borderId="1" xfId="0" quotePrefix="1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/>
    </xf>
    <xf numFmtId="0" fontId="47" fillId="0" borderId="46" xfId="13" applyBorder="1"/>
    <xf numFmtId="0" fontId="61" fillId="10" borderId="46" xfId="0" applyFont="1" applyFill="1" applyBorder="1" applyAlignment="1">
      <alignment horizontal="left" vertical="center" wrapText="1"/>
    </xf>
    <xf numFmtId="0" fontId="0" fillId="0" borderId="48" xfId="0" applyBorder="1"/>
    <xf numFmtId="166" fontId="40" fillId="0" borderId="45" xfId="12" applyNumberFormat="1" applyFont="1" applyBorder="1" applyAlignment="1" applyProtection="1">
      <alignment horizontal="left" vertical="center" indent="1"/>
    </xf>
    <xf numFmtId="166" fontId="40" fillId="0" borderId="50" xfId="12" applyNumberFormat="1" applyFont="1" applyBorder="1" applyAlignment="1" applyProtection="1">
      <alignment horizontal="left" vertical="center" indent="1"/>
    </xf>
    <xf numFmtId="0" fontId="20" fillId="10" borderId="51" xfId="0" applyFont="1" applyFill="1" applyBorder="1"/>
    <xf numFmtId="0" fontId="0" fillId="10" borderId="51" xfId="0" applyFill="1" applyBorder="1"/>
    <xf numFmtId="0" fontId="20" fillId="10" borderId="52" xfId="0" applyFont="1" applyFill="1" applyBorder="1"/>
    <xf numFmtId="0" fontId="0" fillId="10" borderId="52" xfId="0" applyFill="1" applyBorder="1"/>
    <xf numFmtId="0" fontId="3" fillId="2" borderId="52" xfId="2" applyFill="1" applyBorder="1" applyAlignment="1" applyProtection="1"/>
    <xf numFmtId="0" fontId="20" fillId="0" borderId="51" xfId="0" applyFont="1" applyBorder="1"/>
    <xf numFmtId="0" fontId="0" fillId="0" borderId="51" xfId="0" applyBorder="1"/>
    <xf numFmtId="166" fontId="40" fillId="0" borderId="49" xfId="12" applyNumberFormat="1" applyFont="1" applyBorder="1" applyAlignment="1" applyProtection="1">
      <alignment horizontal="left" vertical="center" indent="1"/>
    </xf>
    <xf numFmtId="166" fontId="41" fillId="0" borderId="49" xfId="12" applyNumberFormat="1" applyFont="1" applyBorder="1" applyAlignment="1" applyProtection="1">
      <alignment horizontal="left" vertical="center"/>
    </xf>
    <xf numFmtId="0" fontId="5" fillId="0" borderId="53" xfId="0" applyFont="1" applyBorder="1" applyAlignment="1">
      <alignment horizontal="right"/>
    </xf>
    <xf numFmtId="0" fontId="47" fillId="0" borderId="54" xfId="13" applyBorder="1"/>
    <xf numFmtId="0" fontId="47" fillId="0" borderId="54" xfId="13" applyBorder="1" applyAlignment="1">
      <alignment vertical="center" wrapText="1"/>
    </xf>
    <xf numFmtId="0" fontId="61" fillId="10" borderId="55" xfId="0" applyFont="1" applyFill="1" applyBorder="1" applyAlignment="1">
      <alignment horizontal="left" vertical="center" wrapText="1"/>
    </xf>
    <xf numFmtId="0" fontId="5" fillId="0" borderId="48" xfId="0" applyFont="1" applyBorder="1" applyAlignment="1">
      <alignment horizontal="right"/>
    </xf>
    <xf numFmtId="0" fontId="47" fillId="0" borderId="41" xfId="13" applyAlignment="1">
      <alignment wrapText="1"/>
    </xf>
    <xf numFmtId="0" fontId="0" fillId="10" borderId="47" xfId="0" applyFill="1" applyBorder="1"/>
    <xf numFmtId="0" fontId="0" fillId="0" borderId="56" xfId="0" applyBorder="1"/>
    <xf numFmtId="0" fontId="0" fillId="10" borderId="57" xfId="0" applyFill="1" applyBorder="1"/>
    <xf numFmtId="0" fontId="47" fillId="10" borderId="54" xfId="13" applyFill="1" applyBorder="1" applyAlignment="1">
      <alignment vertical="center" wrapText="1"/>
    </xf>
    <xf numFmtId="0" fontId="24" fillId="13" borderId="1" xfId="0" applyFont="1" applyFill="1" applyBorder="1" applyAlignment="1">
      <alignment horizontal="left" wrapText="1"/>
    </xf>
    <xf numFmtId="0" fontId="24" fillId="13" borderId="1" xfId="0" applyFont="1" applyFill="1" applyBorder="1" applyAlignment="1" applyProtection="1">
      <alignment horizontal="center" vertical="center" wrapText="1"/>
      <protection locked="0"/>
    </xf>
    <xf numFmtId="0" fontId="24" fillId="13" borderId="1" xfId="0" applyFont="1" applyFill="1" applyBorder="1" applyAlignment="1" applyProtection="1">
      <alignment horizontal="center" wrapText="1"/>
      <protection locked="0"/>
    </xf>
    <xf numFmtId="3" fontId="24" fillId="13" borderId="1" xfId="3" applyNumberFormat="1" applyFont="1" applyFill="1" applyBorder="1" applyAlignment="1">
      <alignment horizontal="center" vertical="center" wrapText="1"/>
    </xf>
    <xf numFmtId="0" fontId="24" fillId="13" borderId="1" xfId="0" applyFont="1" applyFill="1" applyBorder="1" applyAlignment="1" applyProtection="1">
      <alignment horizontal="center"/>
      <protection locked="0"/>
    </xf>
    <xf numFmtId="3" fontId="24" fillId="3" borderId="1" xfId="3" applyNumberFormat="1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65" fontId="39" fillId="0" borderId="0" xfId="11" applyNumberFormat="1" applyFont="1" applyFill="1" applyBorder="1" applyAlignment="1">
      <alignment horizontal="right" vertical="center"/>
    </xf>
    <xf numFmtId="165" fontId="39" fillId="0" borderId="0" xfId="11" applyNumberFormat="1" applyFont="1" applyFill="1" applyBorder="1" applyAlignment="1"/>
    <xf numFmtId="0" fontId="11" fillId="0" borderId="0" xfId="0" applyFont="1" applyAlignment="1">
      <alignment vertical="center" wrapText="1"/>
    </xf>
    <xf numFmtId="165" fontId="63" fillId="5" borderId="0" xfId="11" applyNumberFormat="1" applyFont="1" applyFill="1" applyBorder="1" applyAlignment="1"/>
    <xf numFmtId="166" fontId="40" fillId="0" borderId="0" xfId="12" applyNumberFormat="1" applyFont="1" applyBorder="1" applyAlignment="1" applyProtection="1">
      <alignment horizontal="left" vertical="center" indent="1"/>
    </xf>
    <xf numFmtId="165" fontId="62" fillId="5" borderId="1" xfId="1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39" fillId="0" borderId="0" xfId="11" applyNumberFormat="1" applyFont="1" applyFill="1" applyBorder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vertical="center" wrapText="1"/>
    </xf>
    <xf numFmtId="49" fontId="63" fillId="5" borderId="0" xfId="11" applyNumberFormat="1" applyFont="1" applyFill="1" applyBorder="1" applyAlignment="1"/>
    <xf numFmtId="49" fontId="11" fillId="0" borderId="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1" fillId="0" borderId="1" xfId="0" quotePrefix="1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31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wrapText="1"/>
    </xf>
    <xf numFmtId="0" fontId="40" fillId="0" borderId="31" xfId="12" applyFont="1" applyBorder="1" applyAlignment="1" applyProtection="1">
      <alignment horizontal="left" vertical="center" indent="1"/>
    </xf>
    <xf numFmtId="49" fontId="23" fillId="0" borderId="0" xfId="0" applyNumberFormat="1" applyFont="1"/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1" fillId="0" borderId="0" xfId="0" quotePrefix="1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49" fontId="64" fillId="0" borderId="1" xfId="0" applyNumberFormat="1" applyFont="1" applyBorder="1" applyAlignment="1">
      <alignment vertical="center"/>
    </xf>
    <xf numFmtId="0" fontId="64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9" fontId="39" fillId="5" borderId="0" xfId="11" applyNumberFormat="1" applyFont="1" applyFill="1" applyBorder="1">
      <alignment vertical="center"/>
    </xf>
    <xf numFmtId="165" fontId="39" fillId="5" borderId="0" xfId="11" applyNumberFormat="1" applyFont="1" applyFill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16" fontId="23" fillId="2" borderId="0" xfId="0" applyNumberFormat="1" applyFont="1" applyFill="1" applyAlignment="1">
      <alignment vertical="center"/>
    </xf>
    <xf numFmtId="16" fontId="23" fillId="2" borderId="0" xfId="0" quotePrefix="1" applyNumberFormat="1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16" fontId="23" fillId="0" borderId="0" xfId="0" quotePrefix="1" applyNumberFormat="1" applyFont="1" applyAlignment="1">
      <alignment vertical="center"/>
    </xf>
    <xf numFmtId="0" fontId="65" fillId="0" borderId="0" xfId="0" applyFont="1"/>
    <xf numFmtId="49" fontId="11" fillId="2" borderId="1" xfId="0" quotePrefix="1" applyNumberFormat="1" applyFont="1" applyFill="1" applyBorder="1" applyAlignment="1">
      <alignment horizontal="left" vertical="center"/>
    </xf>
    <xf numFmtId="16" fontId="11" fillId="2" borderId="1" xfId="0" quotePrefix="1" applyNumberFormat="1" applyFont="1" applyFill="1" applyBorder="1" applyAlignment="1">
      <alignment horizontal="left" vertical="center"/>
    </xf>
    <xf numFmtId="16" fontId="23" fillId="0" borderId="0" xfId="0" quotePrefix="1" applyNumberFormat="1" applyFont="1" applyAlignment="1">
      <alignment horizontal="left" vertical="center"/>
    </xf>
    <xf numFmtId="16" fontId="27" fillId="0" borderId="0" xfId="0" quotePrefix="1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6" fillId="0" borderId="0" xfId="0" applyFont="1"/>
    <xf numFmtId="0" fontId="11" fillId="0" borderId="6" xfId="0" applyFont="1" applyBorder="1"/>
    <xf numFmtId="0" fontId="11" fillId="13" borderId="1" xfId="0" applyFont="1" applyFill="1" applyBorder="1"/>
    <xf numFmtId="0" fontId="11" fillId="13" borderId="29" xfId="0" applyFont="1" applyFill="1" applyBorder="1" applyAlignment="1">
      <alignment vertical="center"/>
    </xf>
    <xf numFmtId="0" fontId="11" fillId="14" borderId="13" xfId="0" applyFont="1" applyFill="1" applyBorder="1" applyAlignment="1">
      <alignment vertical="center"/>
    </xf>
    <xf numFmtId="0" fontId="11" fillId="14" borderId="19" xfId="0" applyFont="1" applyFill="1" applyBorder="1" applyAlignment="1">
      <alignment vertical="center"/>
    </xf>
    <xf numFmtId="0" fontId="26" fillId="13" borderId="1" xfId="0" applyFont="1" applyFill="1" applyBorder="1" applyAlignment="1">
      <alignment horizontal="center" vertical="center" wrapText="1"/>
    </xf>
    <xf numFmtId="0" fontId="26" fillId="13" borderId="1" xfId="0" applyFont="1" applyFill="1" applyBorder="1"/>
    <xf numFmtId="0" fontId="26" fillId="13" borderId="1" xfId="0" applyFont="1" applyFill="1" applyBorder="1" applyAlignment="1">
      <alignment wrapText="1"/>
    </xf>
    <xf numFmtId="0" fontId="26" fillId="13" borderId="1" xfId="0" applyFont="1" applyFill="1" applyBorder="1" applyAlignment="1">
      <alignment horizontal="left" wrapText="1"/>
    </xf>
    <xf numFmtId="0" fontId="60" fillId="13" borderId="0" xfId="0" applyFont="1" applyFill="1"/>
    <xf numFmtId="166" fontId="60" fillId="13" borderId="0" xfId="12" applyNumberFormat="1" applyFont="1" applyFill="1" applyBorder="1" applyAlignment="1" applyProtection="1">
      <alignment horizontal="left" vertical="center"/>
    </xf>
    <xf numFmtId="49" fontId="60" fillId="0" borderId="0" xfId="0" applyNumberFormat="1" applyFont="1"/>
    <xf numFmtId="166" fontId="41" fillId="13" borderId="0" xfId="12" applyNumberFormat="1" applyFont="1" applyFill="1" applyBorder="1" applyAlignment="1" applyProtection="1">
      <alignment horizontal="left" vertical="center"/>
    </xf>
    <xf numFmtId="0" fontId="5" fillId="13" borderId="0" xfId="0" applyFont="1" applyFill="1"/>
    <xf numFmtId="166" fontId="41" fillId="13" borderId="45" xfId="12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166" fontId="70" fillId="0" borderId="13" xfId="0" quotePrefix="1" applyNumberFormat="1" applyFont="1" applyBorder="1" applyAlignment="1">
      <alignment horizontal="center" vertical="center"/>
    </xf>
    <xf numFmtId="165" fontId="39" fillId="10" borderId="1" xfId="11" applyNumberFormat="1" applyFont="1" applyFill="1" applyBorder="1" applyAlignment="1">
      <alignment horizontal="center" vertical="center"/>
    </xf>
    <xf numFmtId="0" fontId="68" fillId="16" borderId="12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/>
    </xf>
    <xf numFmtId="2" fontId="24" fillId="0" borderId="3" xfId="0" applyNumberFormat="1" applyFont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165" fontId="73" fillId="10" borderId="1" xfId="11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74" fillId="10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165" fontId="63" fillId="10" borderId="1" xfId="11" applyNumberFormat="1" applyFont="1" applyFill="1" applyBorder="1" applyAlignment="1">
      <alignment horizontal="center"/>
    </xf>
    <xf numFmtId="0" fontId="24" fillId="0" borderId="1" xfId="16" applyFont="1" applyBorder="1" applyAlignment="1" applyProtection="1">
      <alignment horizontal="right"/>
      <protection locked="0"/>
    </xf>
    <xf numFmtId="0" fontId="11" fillId="0" borderId="15" xfId="0" applyFont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0" fillId="0" borderId="0" xfId="0" pivotButton="1" applyAlignment="1">
      <alignment horizontal="center" vertical="center"/>
    </xf>
    <xf numFmtId="3" fontId="67" fillId="0" borderId="12" xfId="0" applyNumberFormat="1" applyFont="1" applyBorder="1" applyAlignment="1" applyProtection="1">
      <alignment horizontal="center" wrapText="1"/>
      <protection locked="0"/>
    </xf>
    <xf numFmtId="0" fontId="67" fillId="0" borderId="12" xfId="0" applyFont="1" applyBorder="1" applyProtection="1">
      <protection locked="0"/>
    </xf>
    <xf numFmtId="3" fontId="67" fillId="0" borderId="12" xfId="0" applyNumberFormat="1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0" fontId="68" fillId="0" borderId="12" xfId="0" applyFont="1" applyBorder="1" applyAlignment="1" applyProtection="1">
      <alignment horizontal="center" vertical="center" wrapText="1"/>
      <protection locked="0"/>
    </xf>
    <xf numFmtId="3" fontId="67" fillId="0" borderId="1" xfId="0" applyNumberFormat="1" applyFont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16" applyFont="1" applyBorder="1" applyProtection="1">
      <protection locked="0"/>
    </xf>
    <xf numFmtId="0" fontId="24" fillId="0" borderId="1" xfId="16" applyFont="1" applyBorder="1" applyAlignment="1" applyProtection="1">
      <alignment wrapText="1"/>
      <protection locked="0"/>
    </xf>
    <xf numFmtId="165" fontId="69" fillId="10" borderId="1" xfId="11" applyNumberFormat="1" applyFont="1" applyFill="1" applyBorder="1" applyAlignment="1"/>
    <xf numFmtId="49" fontId="11" fillId="0" borderId="13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/>
    </xf>
    <xf numFmtId="0" fontId="70" fillId="0" borderId="1" xfId="0" quotePrefix="1" applyFont="1" applyBorder="1" applyAlignment="1">
      <alignment horizontal="center" vertical="center" wrapText="1"/>
    </xf>
    <xf numFmtId="0" fontId="71" fillId="0" borderId="1" xfId="0" quotePrefix="1" applyFont="1" applyBorder="1" applyAlignment="1">
      <alignment horizontal="center" vertical="center" wrapText="1"/>
    </xf>
    <xf numFmtId="0" fontId="11" fillId="0" borderId="13" xfId="0" quotePrefix="1" applyFont="1" applyBorder="1" applyAlignment="1">
      <alignment horizontal="center" vertical="center" wrapText="1"/>
    </xf>
    <xf numFmtId="0" fontId="72" fillId="0" borderId="1" xfId="0" applyFont="1" applyBorder="1" applyAlignment="1">
      <alignment vertical="center"/>
    </xf>
    <xf numFmtId="0" fontId="11" fillId="0" borderId="13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6" fontId="11" fillId="0" borderId="13" xfId="0" quotePrefix="1" applyNumberFormat="1" applyFont="1" applyBorder="1" applyAlignment="1">
      <alignment horizontal="center" vertical="center"/>
    </xf>
    <xf numFmtId="0" fontId="11" fillId="0" borderId="13" xfId="0" quotePrefix="1" applyFont="1" applyBorder="1" applyAlignment="1">
      <alignment horizontal="center" vertical="center"/>
    </xf>
    <xf numFmtId="1" fontId="11" fillId="0" borderId="13" xfId="0" applyNumberFormat="1" applyFont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10" borderId="19" xfId="0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165" fontId="73" fillId="10" borderId="1" xfId="11" applyNumberFormat="1" applyFont="1" applyFill="1" applyBorder="1" applyAlignment="1"/>
    <xf numFmtId="0" fontId="23" fillId="0" borderId="1" xfId="0" applyFont="1" applyBorder="1" applyAlignment="1">
      <alignment horizontal="center" vertical="center"/>
    </xf>
    <xf numFmtId="0" fontId="65" fillId="0" borderId="1" xfId="0" applyFont="1" applyBorder="1"/>
    <xf numFmtId="0" fontId="23" fillId="0" borderId="1" xfId="0" applyFont="1" applyBorder="1" applyAlignment="1">
      <alignment vertical="center"/>
    </xf>
    <xf numFmtId="0" fontId="0" fillId="10" borderId="1" xfId="0" applyFill="1" applyBorder="1"/>
    <xf numFmtId="0" fontId="23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vertical="center"/>
    </xf>
    <xf numFmtId="0" fontId="11" fillId="10" borderId="1" xfId="0" applyFont="1" applyFill="1" applyBorder="1" applyAlignment="1">
      <alignment vertical="center"/>
    </xf>
    <xf numFmtId="165" fontId="39" fillId="10" borderId="1" xfId="11" applyNumberFormat="1" applyFont="1" applyFill="1" applyBorder="1" applyAlignment="1">
      <alignment horizontal="right" vertical="center"/>
    </xf>
    <xf numFmtId="0" fontId="11" fillId="1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166" fontId="11" fillId="0" borderId="1" xfId="0" quotePrefix="1" applyNumberFormat="1" applyFont="1" applyBorder="1" applyAlignment="1">
      <alignment horizontal="center" vertical="center"/>
    </xf>
    <xf numFmtId="166" fontId="70" fillId="0" borderId="1" xfId="0" quotePrefix="1" applyNumberFormat="1" applyFont="1" applyBorder="1" applyAlignment="1">
      <alignment horizontal="center" vertical="center"/>
    </xf>
    <xf numFmtId="0" fontId="11" fillId="10" borderId="1" xfId="0" applyFont="1" applyFill="1" applyBorder="1" applyAlignment="1">
      <alignment horizontal="left" vertical="center" wrapText="1"/>
    </xf>
    <xf numFmtId="166" fontId="74" fillId="0" borderId="1" xfId="0" quotePrefix="1" applyNumberFormat="1" applyFont="1" applyBorder="1" applyAlignment="1">
      <alignment horizontal="center" vertical="center"/>
    </xf>
    <xf numFmtId="0" fontId="74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74" fillId="10" borderId="1" xfId="1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1" fontId="11" fillId="0" borderId="1" xfId="0" applyNumberFormat="1" applyFont="1" applyBorder="1" applyAlignment="1">
      <alignment horizontal="left" vertical="center"/>
    </xf>
    <xf numFmtId="0" fontId="31" fillId="10" borderId="1" xfId="0" applyFont="1" applyFill="1" applyBorder="1" applyAlignment="1" applyProtection="1">
      <alignment vertical="top" wrapText="1" readingOrder="1"/>
      <protection locked="0"/>
    </xf>
    <xf numFmtId="0" fontId="74" fillId="10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 applyProtection="1">
      <alignment vertical="top" wrapText="1" readingOrder="1"/>
      <protection locked="0"/>
    </xf>
    <xf numFmtId="0" fontId="31" fillId="2" borderId="1" xfId="0" applyFont="1" applyFill="1" applyBorder="1" applyAlignment="1">
      <alignment wrapText="1"/>
    </xf>
    <xf numFmtId="0" fontId="23" fillId="0" borderId="1" xfId="0" applyFont="1" applyBorder="1"/>
    <xf numFmtId="0" fontId="70" fillId="0" borderId="1" xfId="0" applyFont="1" applyBorder="1" applyAlignment="1">
      <alignment vertical="center"/>
    </xf>
    <xf numFmtId="1" fontId="70" fillId="0" borderId="1" xfId="0" applyNumberFormat="1" applyFont="1" applyBorder="1" applyAlignment="1">
      <alignment horizontal="left" vertical="center"/>
    </xf>
    <xf numFmtId="0" fontId="70" fillId="10" borderId="1" xfId="0" applyFont="1" applyFill="1" applyBorder="1" applyAlignment="1">
      <alignment horizontal="left" vertical="center" wrapText="1"/>
    </xf>
    <xf numFmtId="0" fontId="11" fillId="0" borderId="1" xfId="14" applyFont="1" applyBorder="1" applyAlignment="1">
      <alignment horizontal="left" vertical="center" wrapText="1"/>
    </xf>
    <xf numFmtId="1" fontId="11" fillId="0" borderId="1" xfId="0" quotePrefix="1" applyNumberFormat="1" applyFont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top" wrapText="1"/>
    </xf>
    <xf numFmtId="1" fontId="11" fillId="15" borderId="1" xfId="0" applyNumberFormat="1" applyFont="1" applyFill="1" applyBorder="1" applyAlignment="1">
      <alignment horizontal="left" vertical="distributed" wrapText="1"/>
    </xf>
    <xf numFmtId="0" fontId="11" fillId="2" borderId="1" xfId="0" quotePrefix="1" applyFont="1" applyFill="1" applyBorder="1" applyAlignment="1">
      <alignment horizontal="left" vertical="center" wrapText="1"/>
    </xf>
    <xf numFmtId="0" fontId="70" fillId="2" borderId="1" xfId="0" applyFont="1" applyFill="1" applyBorder="1" applyAlignment="1">
      <alignment horizontal="left" vertical="center" wrapText="1"/>
    </xf>
    <xf numFmtId="0" fontId="70" fillId="2" borderId="1" xfId="0" quotePrefix="1" applyFont="1" applyFill="1" applyBorder="1" applyAlignment="1">
      <alignment horizontal="left" vertical="center" wrapText="1"/>
    </xf>
    <xf numFmtId="1" fontId="70" fillId="0" borderId="1" xfId="0" applyNumberFormat="1" applyFont="1" applyBorder="1" applyAlignment="1">
      <alignment horizontal="left" vertical="center" wrapText="1"/>
    </xf>
    <xf numFmtId="1" fontId="7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70" fillId="0" borderId="1" xfId="0" applyFont="1" applyBorder="1" applyAlignment="1">
      <alignment wrapText="1"/>
    </xf>
    <xf numFmtId="0" fontId="11" fillId="0" borderId="1" xfId="0" quotePrefix="1" applyFont="1" applyBorder="1" applyAlignment="1">
      <alignment horizontal="center" vertical="center" wrapText="1"/>
    </xf>
    <xf numFmtId="1" fontId="11" fillId="2" borderId="19" xfId="0" applyNumberFormat="1" applyFont="1" applyFill="1" applyBorder="1" applyAlignment="1">
      <alignment horizontal="left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6" fontId="11" fillId="0" borderId="0" xfId="0" quotePrefix="1" applyNumberFormat="1" applyFont="1" applyAlignment="1">
      <alignment horizontal="center" vertical="center"/>
    </xf>
    <xf numFmtId="0" fontId="81" fillId="0" borderId="1" xfId="0" applyFont="1" applyBorder="1" applyAlignment="1">
      <alignment horizontal="right" vertical="center"/>
    </xf>
    <xf numFmtId="0" fontId="81" fillId="12" borderId="1" xfId="0" quotePrefix="1" applyFont="1" applyFill="1" applyBorder="1" applyAlignment="1">
      <alignment horizontal="center" vertical="center"/>
    </xf>
    <xf numFmtId="0" fontId="70" fillId="0" borderId="29" xfId="0" applyFont="1" applyBorder="1"/>
    <xf numFmtId="0" fontId="70" fillId="0" borderId="1" xfId="0" applyFont="1" applyBorder="1"/>
    <xf numFmtId="0" fontId="82" fillId="0" borderId="0" xfId="0" applyFont="1"/>
    <xf numFmtId="0" fontId="13" fillId="2" borderId="0" xfId="3" applyFont="1" applyFill="1" applyAlignment="1">
      <alignment horizontal="left"/>
    </xf>
    <xf numFmtId="0" fontId="6" fillId="2" borderId="0" xfId="3" applyFont="1" applyFill="1" applyAlignment="1">
      <alignment horizontal="left"/>
    </xf>
    <xf numFmtId="0" fontId="21" fillId="2" borderId="0" xfId="3" applyFont="1" applyFill="1" applyAlignment="1">
      <alignment horizontal="center"/>
    </xf>
    <xf numFmtId="0" fontId="21" fillId="0" borderId="0" xfId="3" applyFont="1" applyAlignment="1">
      <alignment horizontal="center"/>
    </xf>
    <xf numFmtId="0" fontId="26" fillId="0" borderId="1" xfId="0" applyFont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textRotation="90" wrapText="1"/>
    </xf>
    <xf numFmtId="0" fontId="24" fillId="2" borderId="1" xfId="3" applyFont="1" applyFill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textRotation="90" wrapText="1"/>
    </xf>
    <xf numFmtId="0" fontId="24" fillId="2" borderId="1" xfId="9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49" fontId="35" fillId="5" borderId="19" xfId="0" applyNumberFormat="1" applyFont="1" applyFill="1" applyBorder="1" applyAlignment="1">
      <alignment horizontal="left" vertical="center" wrapText="1"/>
    </xf>
    <xf numFmtId="49" fontId="35" fillId="5" borderId="25" xfId="0" applyNumberFormat="1" applyFont="1" applyFill="1" applyBorder="1" applyAlignment="1">
      <alignment horizontal="left" vertical="center" wrapText="1"/>
    </xf>
    <xf numFmtId="49" fontId="35" fillId="5" borderId="13" xfId="0" applyNumberFormat="1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</cellXfs>
  <cellStyles count="17">
    <cellStyle name="ContentsHyperlink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3 3" xfId="15" xr:uid="{112AB829-7525-44A8-A740-510BC01DB6CC}"/>
    <cellStyle name="Normal 4" xfId="7" xr:uid="{00000000-0005-0000-0000-000007000000}"/>
    <cellStyle name="Normal 4 2" xfId="14" xr:uid="{00000000-0005-0000-0000-000008000000}"/>
    <cellStyle name="Normal_normativ kadra _ tabel_1" xfId="8" xr:uid="{00000000-0005-0000-0000-000009000000}"/>
    <cellStyle name="Normal_TAB DZ 1-10 (1)" xfId="9" xr:uid="{00000000-0005-0000-0000-00000A000000}"/>
    <cellStyle name="Normal_TAB DZ 1-10 (1) 2" xfId="10" xr:uid="{00000000-0005-0000-0000-00000B000000}"/>
    <cellStyle name="Normal_TAB DZ 1-10 (1) 2 2" xfId="16" xr:uid="{72213745-4626-442E-9894-E1B212DB0B3C}"/>
    <cellStyle name="Student Information" xfId="11" xr:uid="{00000000-0005-0000-0000-00000C000000}"/>
    <cellStyle name="Student Information - user entered" xfId="12" xr:uid="{00000000-0005-0000-0000-00000D000000}"/>
    <cellStyle name="Total" xfId="13" builtinId="25"/>
  </cellStyles>
  <dxfs count="9">
    <dxf>
      <font>
        <color rgb="FF9C0006"/>
      </font>
      <fill>
        <patternFill>
          <bgColor rgb="FFFFC7CE"/>
        </patternFill>
      </fill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>
          <a:extLst>
            <a:ext uri="{FF2B5EF4-FFF2-40B4-BE49-F238E27FC236}">
              <a16:creationId xmlns:a16="http://schemas.microsoft.com/office/drawing/2014/main" id="{00000000-0008-0000-1100-0000839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49.482470601855" createdVersion="6" refreshedVersion="7" minRefreshableVersion="3" recordCount="922" xr:uid="{D0DED817-75B4-4C93-B13D-BDA468E2A8BE}">
  <cacheSource type="worksheet">
    <worksheetSource ref="A6:J1048576" sheet="usluge_prema_OS"/>
  </cacheSource>
  <cacheFields count="10">
    <cacheField name="Организациона једицина" numFmtId="0">
      <sharedItems containsBlank="1"/>
    </cacheField>
    <cacheField name="Категорија" numFmtId="0">
      <sharedItems containsBlank="1"/>
    </cacheField>
    <cacheField name="Шифра" numFmtId="0">
      <sharedItems containsBlank="1" containsMixedTypes="1" containsNumber="1" containsInteger="1" minValue="130207" maxValue="57960001" count="564">
        <m/>
        <s v="009005"/>
        <s v="009006"/>
        <s v="009007"/>
        <s v="009008"/>
        <s v="009009"/>
        <s v="009300"/>
        <s v="280005"/>
        <s v="280006"/>
        <s v="280007"/>
        <s v="280008"/>
        <s v="009129"/>
        <s v="009131"/>
        <s v="009135"/>
        <s v="009136"/>
        <s v="009178"/>
        <s v="009179"/>
        <s v="009180"/>
        <s v="009181"/>
        <s v="009182"/>
        <s v="009187"/>
        <s v="009306"/>
        <s v="009307"/>
        <s v="009144"/>
        <s v="30032-00 "/>
        <s v="30035-00"/>
        <s v="30052-00 "/>
        <s v="30052-01 "/>
        <s v="30052-02 "/>
        <s v="30052-03 "/>
        <s v="30052-04"/>
        <s v="30061-00"/>
        <s v="30064-00"/>
        <s v="30071-00"/>
        <s v="30071-02"/>
        <s v="30075-00 "/>
        <s v="30075-01"/>
        <s v="30075-02"/>
        <s v="30075-03"/>
        <s v="30075-19 "/>
        <s v="30075-22 "/>
        <s v="30075-23 "/>
        <s v="30075-24"/>
        <s v="30075-25"/>
        <s v="30075-26"/>
        <s v="30094-09"/>
        <s v="30099-00"/>
        <s v="30103-00"/>
        <s v="30216-00"/>
        <s v="30223-00"/>
        <s v="30223-01 "/>
        <s v="30223-02"/>
        <s v="30223-03"/>
        <s v="30225-00"/>
        <s v="30235-00"/>
        <s v="30244-00 "/>
        <s v="30247-00 "/>
        <s v="30250-00 "/>
        <s v="30253-00 "/>
        <s v="30255-00"/>
        <s v="30256-00 "/>
        <s v="30259-00 "/>
        <s v="30266-00"/>
        <s v="30266-02 "/>
        <s v="30272-00 "/>
        <s v="30275-00 "/>
        <s v="30278-00"/>
        <s v="30281-00"/>
        <s v="30283-00 "/>
        <s v="30286-00"/>
        <s v="30289-00"/>
        <s v="30296-01"/>
        <s v="30306-01"/>
        <s v="30310-00"/>
        <s v="30313-00 "/>
        <s v="30314-00 "/>
        <s v="30315-00"/>
        <s v="30317-00"/>
        <s v="30320-00"/>
        <s v="31230-00 "/>
        <s v="31230-01 "/>
        <s v="31230-02 "/>
        <s v="31230-03 "/>
        <s v="31235-00 "/>
        <s v="31235-01 "/>
        <s v="31409-00 "/>
        <s v="31412-00"/>
        <s v="31423-00"/>
        <s v="31423-01"/>
        <s v="31435-00"/>
        <s v="32120-00"/>
        <s v="34100-00"/>
        <s v="34100-01"/>
        <s v="34100-02"/>
        <s v="34100-03"/>
        <s v="34115-01"/>
        <s v="37435-00"/>
        <s v="39324-00"/>
        <s v="39327-00 "/>
        <s v="41545-00"/>
        <s v="41581-00"/>
        <s v="41656-00"/>
        <s v="41671-02"/>
        <s v="41671-03"/>
        <s v="41677-00"/>
        <s v="41686-01"/>
        <s v="41701-00 "/>
        <s v="41710-00"/>
        <s v="41710-01 "/>
        <s v="41716-00"/>
        <s v="41716-04"/>
        <s v="41716-05"/>
        <s v="41716-06"/>
        <s v="41722-00 "/>
        <s v="41728-00"/>
        <s v="41734-00"/>
        <s v="41737-02 "/>
        <s v="41737-03"/>
        <s v="41737-07"/>
        <s v="41737-09 "/>
        <s v="41743-00"/>
        <s v="41746-00"/>
        <s v="41779-01 "/>
        <s v="41782-00"/>
        <s v="41785-00"/>
        <s v="41786-00"/>
        <s v="41789-00 "/>
        <s v="41810-00"/>
        <s v="41810-01"/>
        <s v="41881-00"/>
        <s v="41910-00"/>
        <s v="42512-00"/>
        <s v="42530-00"/>
        <s v="42530-02"/>
        <s v="42533-00"/>
        <s v="42533-01"/>
        <s v="42536-00 "/>
        <s v="42539-00"/>
        <s v="42542-00"/>
        <s v="42574-00"/>
        <s v="42590-00 "/>
        <s v="42590-01"/>
        <s v="42854-00"/>
        <s v="42866-00"/>
        <s v="42608-00"/>
        <s v="42608-01"/>
        <s v="42623-00 "/>
        <s v="45003-01 "/>
        <s v="45009-01 "/>
        <s v="45018-02"/>
        <s v="45033-00"/>
        <s v="45033-01"/>
        <s v="45033-03"/>
        <s v="45036-00"/>
        <s v="45045-02 "/>
        <s v="45045-04 "/>
        <s v="45051-00"/>
        <s v="45200-00"/>
        <s v="45206-00 "/>
        <s v="45206-01 "/>
        <s v="45206-02 "/>
        <s v="45206-03 "/>
        <s v="45206-04 "/>
        <s v="45206-09 "/>
        <s v="45439-00"/>
        <s v="45442-00 "/>
        <s v="45445-00"/>
        <s v="45448-00 "/>
        <s v="45448-02 "/>
        <s v="45448-03"/>
        <s v="45448-09 "/>
        <s v="45451-00"/>
        <s v="45451-01 "/>
        <s v="45451-02 "/>
        <s v="45451-04 "/>
        <s v="45451-09"/>
        <s v="45451-10"/>
        <s v="45451-14"/>
        <s v="45451-20"/>
        <s v="45451-24"/>
        <s v="45494-00"/>
        <s v="45506-00 "/>
        <s v="45512-00 "/>
        <s v="45512-01"/>
        <s v="45562-00"/>
        <s v="45562-01"/>
        <s v="45563-00"/>
        <s v="45578-00"/>
        <s v="45581-01"/>
        <s v="45587-00"/>
        <s v="45590-00"/>
        <s v="45590-01 "/>
        <s v="45596-00"/>
        <s v="45597-00 "/>
        <s v="45599-00 "/>
        <s v="45602-00 "/>
        <s v="45602-01 "/>
        <s v="45605-00 "/>
        <s v="45605-01 "/>
        <s v="45608-01 "/>
        <s v="45608-02 "/>
        <s v="45608-03"/>
        <s v="45611-00"/>
        <s v="45617-00"/>
        <s v="45620-00"/>
        <s v="45623-02"/>
        <s v="45623-05"/>
        <s v="45632-00"/>
        <s v="45638-00 "/>
        <s v="45659-00 "/>
        <s v="45665-00 "/>
        <s v="45665-01"/>
        <s v="45665-02 "/>
        <s v="45668-00 "/>
        <s v="45671-00 "/>
        <s v="45671-01"/>
        <s v="45674-00"/>
        <s v="45675-00"/>
        <s v="45675-01"/>
        <s v="45676-00"/>
        <s v="45677-00 "/>
        <s v="45680-00 "/>
        <s v="45683-00 "/>
        <s v="45686-00 "/>
        <s v="45692-00 "/>
        <s v="45698-00 "/>
        <s v="45701-00 "/>
        <s v="45707-00"/>
        <s v="45710-00 "/>
        <s v="45713-00 "/>
        <s v="45714-00 "/>
        <s v="45714-01"/>
        <s v="45720-00"/>
        <s v="45720-01"/>
        <s v="45720-02"/>
        <s v="45720-03"/>
        <s v="45723-00 "/>
        <s v="45726-00"/>
        <s v="45726-01"/>
        <s v="45729-00 "/>
        <s v="45729-01 "/>
        <s v="45729-02 "/>
        <s v="45729-03 "/>
        <s v="45731-00"/>
        <s v="45732-00"/>
        <s v="45754-00 "/>
        <s v="45761-00 "/>
        <s v="45761-01 "/>
        <s v="45782-00 "/>
        <s v="45782-01"/>
        <s v="45782-02 "/>
        <s v="45785-00 "/>
        <s v="45785-01 "/>
        <s v="45799-00 "/>
        <s v="45823-00"/>
        <s v="45825-00"/>
        <s v="45825-01 "/>
        <s v="45829-00 "/>
        <s v="45831-00 "/>
        <s v="45849-00 "/>
        <s v="45863-00 "/>
        <s v="47738-00"/>
        <s v="47741-00 "/>
        <s v="47753-00"/>
        <s v="47756-00 "/>
        <s v="47762-00"/>
        <s v="47762-01"/>
        <s v="47765-00"/>
        <s v="47765-01"/>
        <s v="47768-00"/>
        <s v="47768-01 "/>
        <s v="47771-00"/>
        <s v="47771-01 "/>
        <s v="47774-00"/>
        <s v="47777-00 "/>
        <s v="47786-00 "/>
        <s v="47789-00 "/>
        <s v="48406-00 "/>
        <s v="50200-00 "/>
        <s v="52096-00 "/>
        <s v="52102-00"/>
        <s v="52120-00"/>
        <s v="52122-00 "/>
        <s v="52122-01 "/>
        <s v="52122-02 "/>
        <s v="52324-00"/>
        <s v="52327-00"/>
        <s v="52337-00 "/>
        <s v="53403-00"/>
        <s v="53410-00 "/>
        <s v="53424-00"/>
        <s v="53425-00 "/>
        <s v="53427-00 "/>
        <s v="53429-00 "/>
        <s v="90082-00"/>
        <s v="90091-00"/>
        <s v="90111-00"/>
        <s v="90131-00"/>
        <s v="90132-00"/>
        <s v="90133-00"/>
        <s v="90135-00 "/>
        <s v="90136-00"/>
        <s v="90138-00 "/>
        <s v="90141-00 "/>
        <s v="90141-01"/>
        <s v="90144-00"/>
        <s v="90179-02"/>
        <s v="90179-05"/>
        <s v="90282-02"/>
        <s v="90530-01"/>
        <s v="90530-03"/>
        <s v="90603-00 "/>
        <s v="90603-01 "/>
        <s v="90661-00"/>
        <s v="90665-00"/>
        <s v="90678-00 "/>
        <s v="90679-00"/>
        <s v="90679-02"/>
        <s v="90680-02"/>
        <s v="90686-01"/>
        <s v="92035-00"/>
        <s v="92044-00"/>
        <s v="92078-00"/>
        <s v="97241-00"/>
        <s v="97311-01"/>
        <s v="97311-02"/>
        <s v="97311-03"/>
        <s v="97311-04"/>
        <s v="97311-05"/>
        <s v="97322-00"/>
        <s v="97323-01"/>
        <s v="97323-02"/>
        <s v="97323-03"/>
        <s v="97323-04"/>
        <s v="97323-06"/>
        <s v="97324-01"/>
        <s v="97324-08"/>
        <s v="97331-00"/>
        <s v="97389-01"/>
        <s v="97399-00"/>
        <s v="97432-00"/>
        <s v="009168"/>
        <s v="009183"/>
        <s v="009309"/>
        <s v="13706-02"/>
        <s v="13815-00"/>
        <s v="13839-00"/>
        <s v="30055-00"/>
        <s v="92062-00"/>
        <s v="009219"/>
        <s v="11700-00"/>
        <s v="11708-00"/>
        <s v="11713-00"/>
        <n v="130207"/>
        <s v="18234-00"/>
        <s v="18238-00"/>
        <n v="57960001"/>
        <s v="l000026"/>
        <s v="92514-10"/>
        <s v="92514-19 "/>
        <s v="92514-20 "/>
        <s v="92514-29 "/>
        <s v="92514-30 "/>
        <s v="92514-39 "/>
        <s v="92514-49 "/>
        <s v="92515-10"/>
        <s v="92515-19 "/>
        <s v="92515-20 "/>
        <s v="92515-29 "/>
        <s v="92515-30 "/>
        <s v="92515-39 "/>
        <s v="92519-49"/>
        <s v="009122"/>
        <s v="009123"/>
        <s v="009127"/>
        <s v="009128"/>
        <s v="009130"/>
        <s v="009132"/>
        <s v="009133"/>
        <s v="009137"/>
        <s v="009147"/>
        <s v="009150"/>
        <s v="009153"/>
        <s v="009158"/>
        <s v="009159"/>
        <s v="009160"/>
        <s v="009161"/>
        <s v="009162"/>
        <s v="009165"/>
        <s v="009166"/>
        <s v="009170"/>
        <s v="009171"/>
        <s v="009172"/>
        <s v="009177"/>
        <s v="009215"/>
        <s v="009241"/>
        <s v="009243"/>
        <s v="009249"/>
        <s v="22007-00"/>
        <s v="22007-01"/>
        <s v="22008-00"/>
        <s v="30023-00"/>
        <s v="30058-01"/>
        <s v="30262-00 "/>
        <s v="90013-00"/>
        <s v="90220-00"/>
        <s v="92031-00"/>
        <s v="92036-00"/>
        <s v="92037-00"/>
        <s v="96197-00"/>
        <s v="96197-09"/>
        <s v="96199-00"/>
        <s v="96200-00"/>
        <s v="96200-01"/>
        <s v="96203-09"/>
        <s v="97387-00 "/>
        <s v="009010"/>
        <s v="009012"/>
        <s v="009013"/>
        <s v="009015"/>
        <s v="009016"/>
        <s v="009018"/>
        <s v="009019"/>
        <s v="009020"/>
        <s v="009021"/>
        <s v="009023"/>
        <s v="009024"/>
        <s v="009025"/>
        <s v="009026"/>
        <s v="009027"/>
        <s v="009028"/>
        <s v="009029"/>
        <s v="009030"/>
        <s v="009031"/>
        <s v="009033"/>
        <s v="009034"/>
        <s v="009036"/>
        <s v="009037"/>
        <s v="009038"/>
        <s v="009039"/>
        <s v="009041"/>
        <s v="009082"/>
        <s v="009083"/>
        <s v="009157"/>
        <s v="009167"/>
        <s v="009214"/>
        <s v="009221"/>
        <s v="009222"/>
        <s v="009223"/>
        <s v="009224"/>
        <s v="009225"/>
        <s v="009226"/>
        <s v="009227"/>
        <s v="009228"/>
        <s v="009229"/>
        <s v="009230"/>
        <s v="009231"/>
        <s v="009232"/>
        <s v="009233"/>
        <s v="009236"/>
        <s v="009237"/>
        <s v="009238"/>
        <s v="009239"/>
        <s v="009240"/>
        <s v="009244"/>
        <s v="009251"/>
        <s v="009320"/>
        <s v="009334"/>
        <s v="97381-00"/>
        <s v="009301"/>
        <s v="97231-01"/>
        <s v="009045"/>
        <s v="009046"/>
        <s v="009052"/>
        <s v="009053"/>
        <s v="009054"/>
        <s v="009055"/>
        <s v="009108"/>
        <s v="009056"/>
        <s v="009174"/>
        <s v="009245"/>
        <s v="009308"/>
        <s v="009323"/>
        <s v="009324"/>
        <s v="97772-00"/>
        <s v="009124"/>
        <s v="009134"/>
        <s v="009152"/>
        <s v="009163"/>
        <s v="009164"/>
        <s v="009169"/>
        <s v="009216"/>
        <s v="009246"/>
        <s v="009321"/>
        <s v="41719-00 "/>
        <s v="45837-00"/>
        <s v="47000-00"/>
        <s v="48242-00"/>
        <s v="96215-00 "/>
        <s v="97314-01"/>
        <s v="97341-00"/>
        <s v="97382-00"/>
        <s v="009011"/>
        <s v="009109"/>
        <s v="009110"/>
        <s v="009111"/>
        <s v="009112"/>
        <s v="009113"/>
        <s v="009175"/>
        <s v="009176"/>
        <s v="009235"/>
        <s v="009329"/>
        <s v="97061-00"/>
        <s v="97111-00"/>
        <s v="97114-00"/>
        <s v="97411-00"/>
        <s v="97415-00"/>
        <s v="97417-00"/>
        <s v="97418-00"/>
        <s v="97419-00"/>
        <s v="97511-01"/>
        <s v="97512-01"/>
        <s v="97513-01"/>
        <s v="97521-01"/>
        <s v="97522-01"/>
        <s v="97523-01"/>
        <s v="97531-00"/>
        <s v="97532-00"/>
        <s v="97533-00"/>
        <s v="97534-00"/>
        <s v="97572-01"/>
        <s v="97575-00"/>
        <s v="97597-00"/>
        <s v="97961-00"/>
        <s v="97981-00"/>
        <s v="97982-00"/>
        <s v="30075-01 "/>
        <s v="45448-01"/>
        <s v="31533-00"/>
        <s v="31548-00"/>
        <s v="31500-01"/>
        <s v="35608-02"/>
        <s v="35618-01"/>
        <s v="32090-00"/>
        <s v="32093-00"/>
        <s v="32084-01"/>
        <s v="A57960-00"/>
        <s v="A57930-00"/>
        <s v="59300-00"/>
        <s v="55076-00"/>
        <s v="L027391"/>
        <s v="L027409"/>
        <s v="L026542"/>
        <s v="L027631"/>
        <s v="L027607"/>
        <s v="L029447"/>
        <s v="L028704"/>
        <s v="L028720"/>
        <s v="13100-00"/>
        <s v="13100-03"/>
        <s v="13100-08"/>
        <s v="13100-07"/>
        <s v="13750-00"/>
        <s v="155" u="1"/>
      </sharedItems>
    </cacheField>
    <cacheField name="Назив услуге" numFmtId="0">
      <sharedItems containsBlank="1" count="575" longText="1">
        <m/>
        <s v="Specijalistički pregled"/>
        <s v="Specijalistički pregled- kontrolni"/>
        <s v="Specijalistički pregled-nastavnik"/>
        <s v="Specijalistički pregled -kontrolni, nastavnik"/>
        <s v="Konzilijarni pregled sa pisanim mišljenjem"/>
        <s v="Konsultativni pregleg u drugoj ustanovi"/>
        <s v="Прво читање радиографског снимка дојке у оквиру организованог скрининга"/>
        <s v="Друго читање радиографског снимка дојке у оквиру организованог скрининга"/>
        <s v="Треће или супервизијско читање радиографског снимка дојке у оквиру организованог скрининга"/>
        <s v="Супервизијско тумачење ПАП налаза у организованом скринингу карцинома грлића материце"/>
        <s v="Hirurško vađenje zuba"/>
        <s v="Hirurško vađenje impaktiranih umnjaka"/>
        <s v="Uklanjanje manjih viličnih cista"/>
        <s v="Uklanjanje većih viličnih cista"/>
        <s v="Ekcizija beningnih/malignih kožnih tumora sa direktnom suturom MF regije"/>
        <s v="Ekcizija tu kože sa rekonstrukcijom direkta Mfregija"/>
        <s v="Uklanjanje tumora mekih tkiva usne šupljine-benignih"/>
        <s v="Maligni tumori usne – „W” ekscizija"/>
        <s v="Maligni tumori usne – „V” ekscizija"/>
        <s v="Ekstraoralna incizija apscesa"/>
        <s v="Uklanjane stranog tela iz mekih i koštanih tkiva lica i vilice"/>
        <s v="Uklanjanje benignih koštanih tumora lica i vilica"/>
        <s v="Revizija sinusa Caldwel-Luc"/>
        <s v="Reparacija rane na koži i potkožnom tkivu lica ili vrata, površinska"/>
        <s v="Reparacija rana na kozi potkoznom tkivu lica ili vrata"/>
        <s v="Rekonstrukcija povrede – rane spoljašnjeg uva"/>
        <s v="Reparacija rane na očnom kapku"/>
        <s v="Reparacija rane na usni"/>
        <s v="Rekonstrukcija povrede – rane nosa"/>
        <s v="Zatvaranje fistule u usnoj šupljini"/>
        <s v="Uklanjanje stranog tela iz kože i potkožog tkiva bez incizije"/>
        <s v="Uklanjanje stranog tela iz kože i potkožog tkiva  incizijom"/>
        <s v="Biopsija kože I potkožnog tkoiva"/>
        <s v="Biopsija očnog kapka"/>
        <s v="Biopsija limfnog čvora"/>
        <s v="Biopsija mekog tkiva"/>
        <s v="Biopsija parotidnih žlezda"/>
        <s v="Otvorena biopsija tiroidne žlezde"/>
        <s v="Biopsija jezika"/>
        <s v="Biopsija pljuvačnih žlezda ili kanala"/>
        <s v="Biopsija usne šupljine (tvrdog nepca, usne, usta)"/>
        <s v="Biopsija mekog nepca"/>
        <s v="Biopsija tonzila ili adenoida"/>
        <s v="Biopsija u farinksu"/>
        <s v="Perkutana biopsija iglom pljuvačne žlezde ili kanala"/>
        <s v="Ekcizija sinusa na koži i potkožnom tkivu"/>
        <s v="Ekcizija sinusa koji zahvata mišić i duboko tkivo"/>
        <s v="Aspiracija hematoma iz koze I potkoznog tkiva"/>
        <s v="Incija i drenaža hematoma kože i potkožnog tkiva"/>
        <s v=" Incizija i drenaža apscesa kože i potkožnog tkiva"/>
        <s v="Ostale incizije i drenaže kože i potkožnog tkiva"/>
        <s v="Incizija i drenaža apscesa mekog tkiva"/>
        <s v="Ponovna insercija drena za drenažu apscesa mekog kiva"/>
        <s v="Reparacija rupturiranog misica,neklasifikovana na  drugom mestu"/>
        <s v="Uklanjanje stiloidnog nastavka temporalne kosti"/>
        <s v="Totalna parotidektomija"/>
        <s v="Totalna parotidektomija sa prezervacijom facijalnog nerva"/>
        <s v="Parcijalna parotidektomija"/>
        <s v="Uklanjanje submandibularnih kanala"/>
        <s v="Ekscizija submandibularne žlezde"/>
        <s v="Ekscizija sublingvalne žlezde"/>
        <s v="Incizija pljuvačnih žlezda ili kanala"/>
        <s v="Uklanjanje kalkulusa iz pljuvačnih žlezda ili kanala"/>
        <s v="Parcijalna ekscizija jezika"/>
        <s v="Radikalna ekscizija lezije poda usne duplje uz resekciju manibule. Radikalna ekscizija intraoralne lezije "/>
        <s v="Lingvalna frenektomija"/>
        <s v="Labijalna frenektomija"/>
        <s v=" Ekscizija ciste u ustima (mukokela, ranula)"/>
        <s v="Ekcizija brnhijalne ciste"/>
        <s v="Ekscizija branhijalne fistule"/>
        <s v="Totalna tiroidektomija"/>
        <s v="Totalna tiroidna lobektomija,jednostrana"/>
        <s v="Subtotalna tiroidektomija"/>
        <s v="Operacija cista i fistula vrata, medijalnih. Ekscizija tireoglosne ciste . Sistrunk-ova (Sistrunk) procedura"/>
        <s v="Operacija cista i fistula vrata, lateralnih. Radikalna ekscizija tireoglosne ciste ili fistule "/>
        <s v="Subtotalna parotifektomija"/>
        <s v="Ponovna eksploracija limfnog čvora na vratu"/>
        <s v="Eksploracija medijastinuma pristupom kroz medijastinotomiju"/>
        <s v="Ekscizija lezije(a) na koži i potkožnom tkivu očnog kapka"/>
        <s v="Ekscizija lezije(a) na koži i potkožnom tkivu nosa"/>
        <s v="Ekscizija lezije(a) na koži i potkožnom tkivu uva"/>
        <s v="Ekscizija lezije(a) na koži i potkožnom tkivu usne"/>
        <s v="Ekscizija lezije(a) na koži i potkožnom tkivu ostalih oblasti na glavi"/>
        <s v="Ekscizija lezije(a) na koži i potkožnom tkivu vrata"/>
        <s v="Ekscizija parafaringealne lezije-cervikalni, transoralni ili kombinovani pristup"/>
        <s v="Ekcizija rekurentne ili perzistentne parafaringealne lezije cervikalnim pristupom"/>
        <s v="Ekcizija (biopsija) limfnog čvora vrata "/>
        <s v="Regionalna ekcizija limfnih čvorova na vratu"/>
        <s v="Radikalna ekcizija limfnih čvorova vrata"/>
        <s v="Operacija po Tirsu"/>
        <s v="Eksploracija karotidne arterije"/>
        <s v="Eksploracija jugularne vene"/>
        <s v="Prekid karotidne arterije"/>
        <s v="Prekid jugularne vene"/>
        <s v="Ekscizija ili ligatura kompleksne arteriovenske fistule na vratu"/>
        <s v="Plastika frenuluma"/>
        <s v="Neurektomija povrsinskog perifernog nerva"/>
        <s v="Neurektomija dubokog perifernog nerva"/>
        <s v="Mastoidektomija"/>
        <s v="Uklanjanje lezije koja uklju;uje intratemporalnu šupljinu"/>
        <s v="Hemostaza epistakse prednjom tamponadom i/ili kauterizacijom"/>
        <s v="Funkcionalna septoplastika"/>
        <s v="Septoplastika sa submukoznom resekcijom nosne pregrade"/>
        <s v="Zaustavljanje krvarenja iz prednjeg dela nosa tamponadom ili kauterizacijom"/>
        <s v="Hirurški prelom nosne školjke,obostrani"/>
        <s v="Punkcija i lavaža paranazalnog sinusa"/>
        <s v="Radikalna maksilarna astrostomija,jednostrana"/>
        <s v="Radikalna operacija maksilarnog sinusa,obostrana. Kaldvel-Lukova (Caldwell-Luc) antrostomija, jednostrana. Radikalna maksilarna antrektomija, obostrana"/>
        <s v="Intranazalno uklanjanje stranog tela iz maksilarnog sinusa"/>
        <s v="Ostale intranazalne procedure na maksilarnom sinusu"/>
        <s v="Biopsija iz maksilarnog sinusa"/>
        <s v="Ekcizija lezije maksilarnog sinusa"/>
        <s v="Zatvaranje oroantralne fistule"/>
        <s v="Lateralna rinotomija sa uklanjanjem endonazalne lezije"/>
        <s v="Radikalna etmoidektomija sa osteoplasticnim reznjem"/>
        <s v="Etmoidektomija, jednostrana"/>
        <s v="Etmoidektomija-obostrana"/>
        <s v="Biopsija iz frontalnog sinusa"/>
        <s v="Reparacija i rekonstrukcija frontalnog sinusa, Osteoplastična operacija frontalnog sinusa, Ekscizija lezija na frontalnom sinusu"/>
        <s v="Trepanacija frontalnog sinusa"/>
        <s v="Radikalna obliterativna operacija frontalnog sinusa"/>
        <s v="Totalna ekscizija jezika. Totalna glosektomija"/>
        <s v="Parcijalna faringektomija"/>
        <s v="Parcijalna faringektomija sa parcijalnom glosektomijom"/>
        <s v="Uvulopalatofaringoplastika"/>
        <s v="Tonzilektomija bez adenoidektomije"/>
        <s v="Uvulotomija"/>
        <s v="Uvulektomija"/>
        <s v="Otvorena traheostomija,privremena"/>
        <s v="Transpozicija kanala pljuvacne zlezde"/>
        <s v="Evisceracija očne jabulice bez implanta"/>
        <s v="Eksplorativna orbitotomija koja zahteva uklanjanje i zamenu kosti"/>
        <s v="Reparacija rane na orbiti"/>
        <s v="Eksplorativna orbitotomija"/>
        <s v="Eksplorativna orbitotomija sa biopsijom"/>
        <s v="Egzenteracija orbite"/>
        <s v="Eksplorativna orbititomija sa ekcizijom lezija koja zahteva uklanj.kost"/>
        <s v="Eksplorativna orbitomija,anteriorni aspekt sa ekcizijom lezije"/>
        <s v="Ekcizija orbitalnog dermoida iza orbitalnog septuma"/>
        <s v="Lateralna kantoplastika. Medijalna kantoplastika"/>
        <s v="Medijalna kantoplastika"/>
        <s v="Reparacija rupturiranog ekstraokularnog mišića "/>
        <s v="Reparacija ektropiona ili entripiona zatezanjem ili skraćivanjem donjih retraktora"/>
        <s v="Insercija ostalih nazolakrimalnih cevčica u konjuktivnu kesicu zbog drenaže"/>
        <s v="Insercija staklenih  nazolakrimalnih cevčica u konjuktivnu kesicu zbog drenaže"/>
        <s v="Dakriocistorinostomija"/>
        <s v="Jednostavan i mali lokalni miokutanozni režanj"/>
        <s v="Jednostavan i mali lokalni mišićni režanj"/>
        <s v="Transplantat masnog tkiva"/>
        <s v="Ekcizija vaskularne anomalije na kožii potkožnih tkivu ili mukoznoj površini,veliki zahvat "/>
        <s v="Ekcizija vaskularne anomalije na parotidnoj žlezdi"/>
        <s v="Ekcizija vaskularne anomalije na jeziku"/>
        <s v="Ekcizija vaskularne anomalije na vratu"/>
        <s v="Ekscizija arteriovenske malformacije usne"/>
        <s v="Ekscizija arteriovenske malformacije vrata"/>
        <s v="Rekonstrukcija facijalnih kontura sa implantom"/>
        <s v="Jednostavan i mali lokalni režanj kože ostlih oblasti"/>
        <s v="Jednostavan i mali lokalni režanj kože očnog kapka"/>
        <s v="Jednostavan i mali lokalni režanj kože nosa"/>
        <s v="Jednostavan i mali lokalni režanj kože usne"/>
        <s v="Jednostavan i mali lokalni režanj kože uva"/>
        <s v="Jednostavan i mali lokalni režanj kože vrata"/>
        <s v="Jednostavan i mali lokalni režanj kože ostalih oblasti lica"/>
        <s v="Mali transplantat parcijalne debljine kože za ostale oblasti "/>
        <s v="Ekstenzivni transplantat parcijalne debljine kože za bilo koju oblast"/>
        <s v="Transplantat parcijalne debljine kože kao inlej transplantat"/>
        <s v="Mali transplantat parcijalne debljine kože za očni kapak"/>
        <s v="Mali transplantat parcijalne debljine kože za usnu"/>
        <s v="Mali transplantat parcijalne debljine kože za uvo"/>
        <s v="Mali transplantat parcijalne debljine kože za ostale oblasti lica"/>
        <s v="Transplanta kože pune debljine na očnom kapku "/>
        <s v="Transplantat kože pune debljine na nosu"/>
        <s v="Transplantat kože pune debljine na usni"/>
        <s v="Transplantat kože pune debljine na vratu"/>
        <s v="Transplantat kože pune debljine na ostalim oblastima "/>
        <s v="Transplantat kože pune debljine za opekotinu na očnom kapku"/>
        <s v="Transplantat kože pune debljine za opekotinu na vratu"/>
        <s v="Transplantat kože pune debljine za opekotinu na ostalim oblastima lica"/>
        <s v="Transplantat kože pune debljine na ostalim oblastima  lica"/>
        <s v="Transplantat parcijalne debljine kože za opekotinu na celom licu"/>
        <s v="Revizija ožiljka na licu dužine 3 cm i manje"/>
        <s v="Revizija ožiljka na licu dužine više od 3 cm"/>
        <s v="Revizija ožiljka na vratu dužine više od 3 cm"/>
        <s v="Neinervisani slobodni režanj"/>
        <s v="Inervisani slobodni režanj"/>
        <s v="Ostrvski režanj sa vaskularnom pedikulom"/>
        <s v="Mišićni transfer kod paralize facijalnog nerva"/>
        <s v="Ekcizija tkiva kod paralize facijalnog nerva sa suspenzijom"/>
        <s v="Melioplastika jednostara"/>
        <s v="Rekonstrukcija orbitalne šupljine "/>
        <s v="Rekonstrukcija orbitalne šupljine sa implantatom"/>
        <s v="Totalna resekcija jedne maksile. Totalna resekcija jedne maksile uz resekciju orbitalnog poda"/>
        <s v="Totalna resekcija obe maksile"/>
        <s v="Totalna resekcija obe strane mandibule"/>
        <s v="Subtotalna resekcija mandibule"/>
        <s v="Subtotalna resekcija maksile"/>
        <s v="Parcijalna resekcija mandibule"/>
        <s v="Parcijalna resekcija maksile. Hemimaksilektomija. Segmentalna resekcija maksile"/>
        <s v="Parcijalna rekonstrukcija mandibule. Hemimandibularna rekonstrukcija. Segmentalna rekonstrukcija mandibule"/>
        <s v="Subtotalna rekonstrukcija mandibule"/>
        <s v="Totalna rekonstrukcija mandibule"/>
        <s v="Mandibularna kondilektomija"/>
        <s v="Redukcija gornjeg očnog kapka"/>
        <s v="Redukcija donjeg očnog kapka"/>
        <s v="Korekcija ptoze na očnom kapku resekcijom ili produženjem levator mišića "/>
        <s v="Korekcija ptoze na ošnom kapku ostalim tehnikama"/>
        <s v="Rinoplastika sa korekcijom hrskavice"/>
        <s v="Totalna rinoplastika"/>
        <s v="Korekcija klempavog uva. Korekcija ispupčenog ili izbočenog uva. Privlačenje ušne školjke ili setbek"/>
        <s v="Klinasta ekscizija usne pune debljine. Ekscizija lezije na usni, pune debljine"/>
        <s v="Klinasta ekscizija očnog kapka pune debljine"/>
        <s v="Klinasta ekscizija uva pune debljine"/>
        <s v="Vermiliektomija"/>
        <s v="Rekonstrukcija usne sa režnjem, jedini ili prvi stadijum,Abbe,Estlander,Gilis,Karapandžić,McGregor,Fries"/>
        <s v="Rekonstrukcija očnog kapka sa režnjem,jedini ili prvi stadijum"/>
        <s v="Rekonstrukcija usne sa režnjem drugi stadijum"/>
        <s v="Redukcija veličine usne"/>
        <s v="Redukcija veličine jezika"/>
        <s v="Ostale reparacije u usnoj šupljini"/>
        <s v="Primarna reparacija nesrasle usne, jednostrana. Reparacija nesrasle usne, jedan stadijum, jednostrana"/>
        <s v="Primarna reparacija unilateralne nesrasle usne i prednjeg nepca. Reparacija unilateralne nesrasle usne i prednjeg nepca, jedan stadijum"/>
        <s v="Primarna reparacija nesrasle usne, obostrana. Reparacija nesrasle usne, jedan stadijum, obostrana"/>
        <s v="Primarna reparacija bilateralne nesrasle usne i prednjeg nepca. Reparacija bilateralne nesrasle usne i prednjeg nepca, jedan stadijum"/>
        <s v="Parcijalna revizija nesrasle usne. Parcijalna sekundarna reparacija nesrasle usne"/>
        <s v="Primarno produženje kolumnele kod nesrasle usne"/>
        <s v="Rekonstrukcija nesrasle usne sa režnjem, jedini ili prvi stadijum"/>
        <s v="Primarna reparacija nesraslog nepca"/>
        <s v="Sekundrana reparacija nesraslog nepca, zatvaranje fistule lokalnim režnjem. Revizija reparacije nesraslog nepca, zatvaranje oronazalne fistule lokalnim režnjem"/>
        <s v="Sekundrana reparacija nesraslog nepca, procedura produženja. Revizija reparacije nesraslog nepca, procedura produženja"/>
        <s v="Zatvaranje oronazalne fistule. Oronazalna fistulektomija"/>
        <s v="Zatvaranje ostalih nazalnih fistula "/>
        <s v="Osteotomija (kortikotomija )mandibulae jednostrana"/>
        <s v="Osteotomija( kortikotomija ) maksile jednostrana"/>
        <s v="Ostektomija mandibule,jednostrana"/>
        <s v="Ostektomija maksile jednostrana"/>
        <s v="Osteotomija (kortikotomija) mandibule unutrašnjom fiksacijom, jednostrana"/>
        <s v="Osteotomija mandibule obostrana"/>
        <s v="Osteotomija maksile obostrana"/>
        <s v="Osteotomija (kortikotomija) mandibule unutrašnjom fiksacijom, obostrana"/>
        <s v="Osteotomija (kortikotomija) maksile unutrašnjom fiksacijom, obostrana. Osteotomija (kortikotomija) Le Fort I (Le Fort) unutrašnjom fiksacijom"/>
        <s v="Ostektomija mandibule unutrašnjom fiksacijom, obostrana"/>
        <s v="Ostektomija maksile unutrašnjom fiksacijom, obostrana"/>
        <s v="Osteotomije ili ostektomije mandibule 3 procedure"/>
        <s v="Osteotomije ili ostektomije mandibule 3 procedure unutrašnjom fiksacijom"/>
        <s v="Mediofacijalne osteotomije unutrašnjom fiksacijom (po tipu Le Fort II i III)"/>
        <s v="Redukciona korekcija brade. Redukciona mentoplastika/genioplastika"/>
        <s v="Augmentacijska korekcija brade. Povećanje brade koje uključuje meko tkivo i kost. Genioplastika (neklasifikovano na drugom mestu). Mentoplastika (neklasifikovano na drugom mestu)"/>
        <s v="Repozicija čeone kosti, jednostrano"/>
        <s v="Repozicija čeone kosti sa parcijalnom orbitalnom repozicijom, jednostrano"/>
        <s v="Repozicija čeone kosti sa totalnom orbitalnom repozicijom, jednostrano"/>
        <s v="Repozicija čeone kosti, obostrano"/>
        <s v="Repozicija čeone kosti sa parcijalnom orbitalnom repozicijom, obostrano"/>
        <s v="Aspiraciona biopsija vilične ciste"/>
        <s v="Odstranjenje lučnih šina iz maksile i mandibule"/>
        <s v="Ekscizija egzostoze na nepcu"/>
        <s v="Ekcizija egzostoze maksile ili mandibule"/>
        <s v="Ekcizija tubera na maksili"/>
        <s v="Ekscizija papilarne hiperplazije na nepcu"/>
        <s v="Koštani graft maksilarnog sinusa. Procedura podizanja sinusa"/>
        <s v="Eksploraciju temporomandibularnog zgloba sa kondilektomijom ili kondilotomijom"/>
        <s v="Zatvorena repozicija preloma nosne kosti"/>
        <s v="Otvorena repozicija preloma nosne kosti, frontalni sinus, nazoetmoid"/>
        <s v="Zatvorena repozicija preloma maxile sa fiksacijom"/>
        <s v="Zatvorena repozicija preloma mandibule sa spoljašnjom fiksacijom"/>
        <s v="Otvorena repozicija preloma zigomatične kosti"/>
        <s v="Zatvorena repozicija frakture zigomatične kosti sa fiksacijom"/>
        <s v="Otvorena repozicija preloma zigomatične kosti sa spoljašnjom fiksacijom, 1 mesto"/>
        <s v="Otvorena repozicija preloma zigoma.kosti sa unutrasnjom fiks.1 mest"/>
        <s v="Otvorena repozicija preloma zigpmatične kosti sa spoljasnjom fiksacijom dva mesta"/>
        <s v="Otvorena repozicija preloma zigomatične kosti sa unutrašnjom fiksacijom, 2 mesta"/>
        <s v="Otvorena repozicija preloma zigomatične kosti sa spolj.fiks.3 mesta"/>
        <s v="Otvorena repozicija preloma zigomatične kosti sa unutrašnjom fiksacijom, 3 mesta"/>
        <s v="Otvorena repozicija preloma maksile"/>
        <s v="Otvorena repozicija preloma mandibule"/>
        <s v="Otvorena repozicija preloma maksile sa unutrašnjom fiksacijom"/>
        <s v="Otvorena repozicija preloma mandibule sa unutrašnjom fiksacijom"/>
        <s v="Osteotomija (kortikotomija) fibule"/>
        <s v="Biopsija kosti"/>
        <s v="Umetanje pribadače ili žice u maksilu, mandibulu ili zigomatičnu kost"/>
        <s v="Odstranjivanje igle, zavrtnja ili žice iz maksile, mandibule ili zigomatične kosti"/>
        <s v="Parcijalna resekcija mandibule sa kondilektomijom"/>
        <s v="Parcijalna rekonstrukcija maksile"/>
        <s v="Subtotalna rekonstrukcija maksile"/>
        <s v="Totalna rekonstrukcija jedne maksile"/>
        <s v="Rekonstrukcija usta sa direktnim režnjem"/>
        <s v="Rekonstrukcija usta sa direktnim režnjem jezika,drugi stadijum"/>
        <s v="Reparacija nesrasle alveole. Transplantacija nesrasle alveole"/>
        <s v="Imobilizacija preloma mandibule bez postavljanja splinta"/>
        <s v="Imobilizacija frakture zigomatične kosti . Zatvorena repozicija frakture zigomatične kosti"/>
        <s v="Otvorena repozicija komplikovanog preloma maksile "/>
        <s v="Otvorena repozicija komplikovanog preloma mandibule. Repozicija mandibularnog preloma uključujući visceralni segment, krvne sudove i nerve"/>
        <s v="Otvorena repozicija komplikovanog preloma maksile sa unutrašnjom fiksacijom. Repozicija preloma maksile koristeći ploču (e), visceralni segment, krvne sudove i nerve"/>
        <s v="Otvorena repozicija komplikovanog preloma mandibule sa unutrašnjom fiksacijom. Repozicija mandibularnog preloma koristeći ploču(e), visceralni segment, krvne sudove i nerve"/>
        <s v="Ostale reparacije na orbiti"/>
        <s v="Kantotomija"/>
        <s v="Ostale procedure na spoljašnjem uvu"/>
        <s v="Lokalna ekcizija ostalih endonazalnih lezija"/>
        <s v="Ostale reparacije na nosu"/>
        <s v="Ostale procedure na nosu"/>
        <s v="Ekcizija lezije na jeziku"/>
        <s v="Ostale reparacije jezika"/>
        <s v="Ekscizija lezija na pljuvačnim žlezdama "/>
        <s v="Lokalna ekscizija ili destrukcija lezija na tvrdom nepcu"/>
        <s v="Ekcizija ostalih lezija u ustima"/>
        <s v="Ekcizija lezije na tonzilama i adenoidima"/>
        <s v="Nazotrahealna intubacija"/>
        <s v="Postupak odrzavanja nazofaringealne intubacije"/>
        <s v="Radikalna ekcizija limfnih čvorova na drugom mestu"/>
        <s v="Otvorena repozicija preloma mandibularnog ili maksilarnog alvbeolarnog grebema"/>
        <s v="Otvorena repozicija preloma kostiju lica koja nije drugde klasifikovana"/>
        <s v="Sekvestrektomija maksile"/>
        <s v="Sekvestrektomija mandibule"/>
        <s v="Ostale incizije kože I potkožne tkiva"/>
        <s v="Obrada kože i potkožnog tkiva sa ekcizijom"/>
        <s v="Parcijalna resekcija drugih kostiju lica, neklasifikovana na drugom mestu"/>
        <s v="Osteotomija zigomaticnog luka jednostrana"/>
        <s v="Ostektomija zigomaticnog luka jednostrana"/>
        <s v="Ostektomija zigomaticnog luka unutrašnjom fiksacvijom jednostrana"/>
        <s v="Obrada kože i potkožnog tkiva bez ekcizije"/>
        <s v="Druge intubacije respirativnog trakta"/>
        <s v="Ostale terapije obogaene kiseonikom"/>
        <s v="Zamena nazo-gastrične sonde ili cevi ezofagostome"/>
        <s v="Resekcija korena zuba po jednom korenu"/>
        <s v="Uklanjanje jednog zuba ili njegovog dela ili delova "/>
        <s v="Uklanjanje dva zuba ili njihovog dela ili delova"/>
        <s v="Uklanjanje tri zuba ili njihovog dela ili delova"/>
        <s v="Uklanjanje četiri zuba ili njihovog dela ili delova"/>
        <s v="Uklanjanje od pet do devet zuba ili njihovog dela ili delova"/>
        <s v="Hirurško uklanjanje jednog zuba koje ne zahteva uklanjanje kosti"/>
        <s v="Hirurško uklanjanje jednog zuba koje zahteva uklanjanje kosti"/>
        <s v="Hirurško uklanjanje dva zuba koje zahteva uklanjanje kosti"/>
        <s v="Hirurško uklanjanje tri zuba koje zahteva uklanjanje kosti"/>
        <s v="Hirurško uklanjanje četiri zuba koje zahteva uklanjanje kosti"/>
        <s v="Hirurško uklanjanje od 10 do 14 zuba koje zahteva uklanjanje kosti"/>
        <s v="Hirursko uklanjanje jednog zuba koje zahteva uklanjanje kosti I razdvajanje zuba"/>
        <s v="Hirursko uklanjanje neodređenog broja zuba koje zahteva uklanjanje kosti I razdvajanje zuba"/>
        <s v="Alveolektomija, po segmentu vilice"/>
        <s v="Hirurška izolacija I prezervacija neurovaskularnog tkiva"/>
        <s v="Kontrola postoperativne hemoragje nakon procedure u usnoj šupljini"/>
        <s v="Apikotomija po jednom korenu"/>
        <s v="Uklanjanje splinta/šine"/>
        <s v="Uklanjanje konaca"/>
        <s v="Obuka pacijenta za izvođenje funkcionalnih vežbi za rehabilitaciju TMZ"/>
        <s v="Transfuzija eritrocita "/>
        <s v="Centralna venska kateterizacija"/>
        <s v="Vađenje krvi u dijagnostičke svrhe"/>
        <s v="Previjanje rane"/>
        <s v="Transfuzija krvnih komponenti i derivata"/>
        <s v="Davanje injekcije u terapijske/dijagnostičke svrhe"/>
        <s v="Ostale elektrokardiografije (EKG)"/>
        <s v="Ambulatorno kontinuirano EKG snimanje"/>
        <s v="Snimanje prosecnog signala EKG-a"/>
        <s v="Uzimanje materjala sa kože i vidljivih sluzokoža za mikološki, bakteriološki i citološki pregled"/>
        <s v="Davanje anestetičkog sredstva oko primarne grane trigeminalnog nerva"/>
        <s v="Davanje anestetičkog sredstva oko facijalnog nerva"/>
        <s v="Ortopantomografija-čitanje"/>
        <s v="Uzorkovanje krvi,venepunkcija"/>
        <s v="Opšta anestezija, ASA 10"/>
        <s v="Opšta anestezija, ASA 19"/>
        <s v="Opšta anestezija, ASA 20"/>
        <s v="Opšta anestezija, ASA 29"/>
        <s v="Opšta anestezija, ASA 30"/>
        <s v="Opšta anestezija, ASA 39"/>
        <s v="Opšta anestezija, ASA 49"/>
        <s v="Sedacija, ASA 10"/>
        <s v="Sedacija, ASA 19"/>
        <s v="Sedacija, ASA 20"/>
        <s v="Sedacija, ASA 29"/>
        <s v="Sedacija, ASA 30"/>
        <s v="Sedacija, ASA 39"/>
        <s v="Sedacija, ASA 49"/>
        <s v="Lečenje alveolita "/>
        <s v="Resekcija jednokorenih zuba"/>
        <s v="Vađenje zuba"/>
        <s v="Komplikovano vađenje zuba"/>
        <s v="Hirurška terapija zuba u nicanju (cirkumcizija)"/>
        <s v="Hirurško vađjenje impaktiranog  očnjaka"/>
        <s v="Hiruško terapija zuba u nicanju"/>
        <s v="Plastika plika i frenuluma"/>
        <s v="Hirurško lečenje osteomijelitisa maksilofacijalne regije"/>
        <s v="Nekrektomija po seansi"/>
        <s v="Odstranjivanje kalkusa iz izvodnog kanala pljuvačne žlezde"/>
        <s v="Drenaža parodontalnog abscesa"/>
        <s v="Intraoralna incizija apscesa"/>
        <s v="Zaustavljanje krvarenja"/>
        <s v="Zaustavljanje krvarenja hirurškim putem"/>
        <s v="Primarna plastika oroantralne komunikacije"/>
        <s v="Replantacija stalnih zuba"/>
        <s v="Repozicija luksirane mandibule"/>
        <s v="Primarna obrada rane sa suturom maksilofacijalne regije"/>
        <s v="Zbrinjavanje preloma vilice metodom žičane imobilizacije"/>
        <s v="Zbrinjavanje preloma vilice standardnom šinom"/>
        <s v="Biopsija"/>
        <s v="Infiltraciona anestezija"/>
        <s v="Intralezijska i perilezijska aplikacija leka (u ustima)"/>
        <s v="Kiretaža oralne sluzokože"/>
        <s v="Periferne blokade alkoholom u lečenju idiopatske trigeminalne neuralgije"/>
        <s v="Endotrahealna intubacija jednolumenski tubus"/>
        <s v="Postupak održavanja endotrahealne intubacije"/>
        <s v="Endotrahealna intubacija,dvolumenskii tubus"/>
        <s v="Ekcizija debridman mekog tkiva"/>
        <s v="Kontrola postoperativne hemoragije ,neklasifikovana na drugom mestu"/>
        <s v="Dilatacija pljuvačnih žlezda ili kanala-Bužiranje"/>
        <s v="Biopsija nerva"/>
        <s v="Kateterizacija/kanilacija ostalih vena"/>
        <s v="Detamponada nosa"/>
        <s v="Plasiranje nazogastricne sonde"/>
        <s v="Ispiranje nazogastricne sonde"/>
        <s v="Intramuskularno davanje farmakološkog sredstva,antineoplastično sredstvo"/>
        <s v="Intramuskularno davanje farmakološkog sredstva"/>
        <s v="Intravensko davanje  farmakolo[kog sredstva "/>
        <s v="Subkutano davanje farmakološkog sredstva,antineoplastično sredstvo"/>
        <s v="Subkutano davanje farmakološkog sredstva,trombolitičko sredstvo"/>
        <s v="Oralno davanje farmakološkog sredstva"/>
        <s v="Ponovno umetanje zuba i splintiranje"/>
        <s v="Individualni zdravstveno vaspitni rad"/>
        <s v="Uklanjanje naslaga"/>
        <s v="Zalivanje fisura"/>
        <s v="Preventivni ispun"/>
        <s v="Terapija dubokog karijesa (bez ispuna)"/>
        <s v="Amalgamski ispun na jednoj površini"/>
        <s v="Amalgamski ispun na dve površine"/>
        <s v="Amalgamski ispun na tri površine"/>
        <s v="Nadogradnja frakturiranog zuba"/>
        <s v="Vitalna amputacija/ekstirpacija kod fraktura zuba sa otvorenom pulpom"/>
        <s v="Mortalna amputacija pulpe mlecnih zuba"/>
        <s v="Lečenje inficirane pulpe sa nezavršenim rastom korena"/>
        <s v="Lečenje neinficirane pulpe sa nezavršenim rastom korena"/>
        <s v="Zbrinjavanje multiplih povreda zuba u dece"/>
        <s v="Zbrinjavanje dece sa tezim poremećajima strukture zuba"/>
        <s v="Kompozitni ispun na prednjim zubima"/>
        <s v="Kompozitni ispun na bočnim zubima"/>
        <s v="Nadogradnja od estetskog materijala (kod povreda)"/>
        <s v="Endodontska terapija neinficirane pulpe po kanalu"/>
        <s v="Endodontska terapija inficirane pulpe po kanalu"/>
        <s v="Vađenje stranog tela iz kanala korena"/>
        <s v="Terapija intra I ekstraoralnih perforacija korena"/>
        <s v="Vađenje starog punjenja iz kanala korena"/>
        <s v="Glasjonomerni ispun"/>
        <s v="Endodontska terapija zuba sa komplikovanim kanalnim sistemima po kanalu"/>
        <s v="Etioloska dg. konsekutivnih oboljenja"/>
        <s v="Otkrivanje oralnih žarišta kod pacijenata na bolničkom lečenju"/>
        <s v="Prva pomoc kod dentalgija"/>
        <s v="Fiksacija traumatski luksiranih zuba u dece kompozitnim splintom/sinom"/>
        <s v="Povrsinska lokalna anestezija"/>
        <s v="Lokalna aplikacija fluorida srednje koncentracije"/>
        <s v="Lokalna aplikacija leka (toxavit)"/>
        <s v="Amalgamski ispun na 1 površine kod dece do navršene 15 godine života"/>
        <s v="Amalgamski ispun na 2 površine kod dece do navršene 15 godine života"/>
        <s v="Amalgamski ispun na tri povrsine kod dece do navrsene 15 gonine zivota"/>
        <s v="Vitalna amputacija pulpe mlecnih zuba"/>
        <s v="Vitalna ekstirpacija pulpe mlecnih zuba"/>
        <s v="Interseansno medikamentozno kanalno punjenje po kanalu"/>
        <s v="Interseansno medikamentozno kanalno punjenje kod zuba sa nezavrsenim rastom korena po kanalu"/>
        <s v="Prva pomoc kod multiplih povreda zuba u dece"/>
        <s v="Kompozitni ispun na prednjim zubima kod dece do navršene 15 godine života"/>
        <s v="Kompozitni ispun na bočnim zubima kod dece do navršene 15 godine života"/>
        <s v="Glasjonomerni ispun kod dece do navršene 15 godine života"/>
        <s v="Prva pomoc kod povreda"/>
        <s v="Selektivno brušenje zuba"/>
        <s v="Uklanjanje supragingivalnog kamenca po vilici"/>
        <s v="Obrada parodontalnog dzepa po zubu "/>
        <s v="Kauterizacija tkiva"/>
        <s v="Serijska aplikacija koncentrovanih fluorida"/>
        <s v="Zbrinjavanje dece sa posebnim potrebama"/>
        <s v="Zbrinjavanje dece sa otežanom saradnjom za stomatološke intervencije (+100%)"/>
        <s v="Мотивација и обучавање корисника у одржавању правилне хигијене"/>
        <s v="Гингивeктoмиja зa више од oсaм  зубa"/>
        <s v="Parcijalna akrilatna proteza"/>
        <s v="Totalna proteza"/>
        <s v="Reparatura proteze- prelom ploče"/>
        <s v="Dodatak zuba u protezi"/>
        <s v="Dodatak kukice u protezi"/>
        <s v="Podlaganje proteze direktno - hladnovezujući akrilat"/>
        <s v="Izrada I analiza studijskog modela "/>
        <s v="Podlaganje proteze indirektno"/>
        <s v="Izrada i analiza studijskog modela /mulaža kod deformiteta lica i vilica"/>
        <s v="Eliminacija iritacije oralne sluzokože"/>
        <s v="Реадаптација и реоклудација оптуратора"/>
        <s v="Привремена оптуратор протеза"/>
        <s v="Definitivna opturator proteza"/>
        <s v="Priprema akrilatnog splinta"/>
        <s v="Resekcija gornjih dvokorenih zuba"/>
        <s v="Uklanjanje mukoznih cista"/>
        <s v="Ubrizgavanje lekova u pljuvačnu žlezdu kroz izvodni kanal"/>
        <s v="Primarana plastika sa vadjenjem korena iz sinusa"/>
        <s v="Primarna obrada rane intraoralno"/>
        <s v="Primarna obrada rane bez suture maksilofacijalne regije"/>
        <s v="Anestezija u oralnoj hirurgiji po započetom satu"/>
        <s v="Zbrinjavanje osoba sa posebnim potrebama u intravenskoj sedaciji"/>
        <s v="Konzervativna obrada hendikepiranog lica"/>
        <s v="Drenaza iz iz maksilarnog sinusa mkroz alveolu zuba"/>
        <s v="Submukozna vestibuloplastika "/>
        <s v=" Zatvorena repozicija iščašenja temporomandibularnog zgloba"/>
        <s v="Presađivanje kosti sa unutrašnjom fiksacijom, neklasifikovano na drugom mestu"/>
        <s v="Incizija i drenaža lezija u usnoj šupljini"/>
        <s v="Postupno uklanjanje jednog zuba"/>
        <s v=" Uklanjanje hiperplastičnog tkiva"/>
        <s v=" Hirurško otkrivanje neizniklog zuba sa dodavanjem ortodontskog aparata za izvlačenje zuba"/>
        <s v="Stimulator"/>
        <s v="Analiza ekstra oralne telerendgenografije glave"/>
        <s v="Aktivni pokretni ortodontski aparat"/>
        <s v="Funkcionalni ortodontski aparat"/>
        <s v="Terapeutska readaptacija"/>
        <s v="Reparatura ortodontskog aparata sa otiskom"/>
        <s v="Kefalometrijska analiza kod deformiteta lica i vilica"/>
        <s v="Fotokefalometrijska analiza kod deformiteta lica i vilica"/>
        <s v="Fiksni ortodontski aparat u okviru preoperativnog i postoperativnog tretmana sa operisanim rascepima usne,alveolarnog grebena i nepca"/>
        <s v="Fiksni ortodonski aparat u okviru preoperativnog i postoperativnog tretmana kod osoba sa urođenim težim stečenim deformitetima lica"/>
        <s v="Ispitivanje zubne pulpe"/>
        <s v="Uklanjanje plaka ili pigmentnih prebojenosti sa zuba"/>
        <s v="Uklanjanje kamenca sa površine zuba"/>
        <s v="Direktno prekrivanje zubne pulpe"/>
        <s v="Totalni hemijsko-mehanički tretman kanala korena zuba, 1 kanal"/>
        <s v="Zatvaranje kanala korena zuba, 1 kanal"/>
        <s v="Zatvaranje kanala korena zuba, svaki dodatni kanal"/>
        <s v="Ekstirpacija zubne pulpe ili debridman kanala korena, hitni ili palijativni postupak"/>
        <s v="Рестаурација (обнова) зуба амалгамом, 1 површина, директна"/>
        <s v="Рестаурација (обнова) зуба амалгамом, 2 површине, директна"/>
        <s v="Рестаурација (обнова) зуба амалгамом, 3 површине, директна"/>
        <s v="Обнова предњег зуба адхезивном техником, 1 површина, директна"/>
        <s v="Обнова предњег зуба адхезивном техником, 2 површине, директна"/>
        <s v="Обнова предњег зуба адхезивном техником, 3 површине, директна"/>
        <s v="Обнова бочног зуба адхезивном техником, 1 површина, директна"/>
        <s v="Обнова бочног зуба адхезивном техником, 2 површине, директна"/>
        <s v="Обнова бочног зуба адхезивном техником, 3 површине, директна"/>
        <s v="Обнова бочног зуба адхезивном техником, 4 површине, директна"/>
        <s v="Привремена рестаурација зуба"/>
        <s v="Уметање зубног кочића, по кочићу"/>
        <s v="Кочић надоградња, облоковање и израда"/>
        <s v="Мање оклузално подешавање"/>
        <s v="Postavljanje splinta I stabilizacija zuba"/>
        <s v="Редукција глеђи зуба"/>
        <s v="Mali transplantat parcijalne debljine koze za nos"/>
        <s v="Sedacija ASA 19"/>
        <s v="Sedacija ASA 20"/>
        <s v="Sedacija ASA 39"/>
        <s v="CORE биопсија дојке"/>
        <s v="SVAB биопсија дојке"/>
        <s v="Отворена биопсија дојке"/>
        <s v="Циљана биопсија грлића материце или ендоцервикална киретажа"/>
        <s v="Конусна биопсија грлића материце ласером"/>
        <s v="Фибероптичка колоноскопија до цекума; дуга колоноскопија"/>
        <s v="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"/>
        <s v="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"/>
        <s v="Ortopantomografija "/>
        <s v="Radiografsko snimanje zuba"/>
        <s v="Радиографско снимање дојке, обострано"/>
        <s v="Ултразвучни преглед дојке, билатералан"/>
        <s v="Преглед CORE биопсије дојке"/>
        <s v="Преглед биоптата тумора дојке"/>
        <s v="EX TEMPORE анализа добијеног материјала"/>
        <s v="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"/>
        <s v="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"/>
        <s v="Ексфолијативна цитологија ткива репродуктивних органа жене-неаутоматизована припрема и аутоматизовано бојење"/>
        <s v="Преглед дела цервикса добијеног методом &quot;омчице&quot;"/>
        <s v="Преглед конизата цервикса"/>
        <s v="Хемодијализа"/>
        <s v="Интермитентна хемодиафилтрација"/>
        <s v="Континуирана перитонеална дијализа, дугорочна"/>
        <s v="Интермитентна перитонеална диализа, дугорочна"/>
        <s v="Терапијска плазмафереза"/>
        <s v="Конусна биопсија ласером" u="1"/>
        <s v="Хемодијафилтрација" u="1"/>
        <s v="Преглед  CORE  биопсије дојке" u="1"/>
        <s v="Интермитентна перитонеумска дијализа -IPD (болнички вид хроничног лечења)" u="1"/>
        <s v="Радиографско снимањe дојки,обострано" u="1"/>
        <s v="Циљана биопсија дојке или ендоцервикална киретажа" u="1"/>
        <s v="Континуирана амбулаторна перитонеумска дијализа-CAPD" u="1"/>
        <s v="Уллтразвучни преглед дојки" u="1"/>
        <s v="Преглед  биоптата тумора дојке" u="1"/>
        <s v="Аутоматска перитонеумска дијализа -APD" u="1"/>
        <s v="Нископропусна хемодијализа" u="1"/>
        <s v="Високопропусна хемодијализа" u="1"/>
      </sharedItems>
    </cacheField>
    <cacheField name="Амбулантни (Извршено у 2025.)" numFmtId="0">
      <sharedItems containsString="0" containsBlank="1" containsNumber="1" containsInteger="1" minValue="1" maxValue="10300"/>
    </cacheField>
    <cacheField name="Амбулантни (План за 2026.)" numFmtId="0">
      <sharedItems containsString="0" containsBlank="1" containsNumber="1" containsInteger="1" minValue="1" maxValue="10300"/>
    </cacheField>
    <cacheField name="Стационарни (Извршено у 2025.)" numFmtId="0">
      <sharedItems containsString="0" containsBlank="1" containsNumber="1" containsInteger="1" minValue="1" maxValue="2654"/>
    </cacheField>
    <cacheField name="Стационарни (План за 2026.)" numFmtId="0">
      <sharedItems containsString="0" containsBlank="1" containsNumber="1" containsInteger="1" minValue="1" maxValue="2500"/>
    </cacheField>
    <cacheField name="Укупно (Извршено у 2025.)" numFmtId="0">
      <sharedItems containsString="0" containsBlank="1" containsNumber="1" containsInteger="1" minValue="0" maxValue="12954"/>
    </cacheField>
    <cacheField name="Укупно (План за 2026.)" numFmtId="0">
      <sharedItems containsString="0" containsBlank="1" containsNumber="1" containsInteger="1" minValue="0" maxValue="12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2">
  <r>
    <m/>
    <m/>
    <x v="0"/>
    <x v="0"/>
    <m/>
    <m/>
    <m/>
    <m/>
    <m/>
    <m/>
  </r>
  <r>
    <m/>
    <s v="Специјалистички прегледи"/>
    <x v="0"/>
    <x v="0"/>
    <m/>
    <m/>
    <m/>
    <m/>
    <m/>
    <m/>
  </r>
  <r>
    <m/>
    <s v="Сви прегледи укупно"/>
    <x v="0"/>
    <x v="0"/>
    <m/>
    <m/>
    <m/>
    <m/>
    <m/>
    <m/>
  </r>
  <r>
    <s v="Maksilofacijalna"/>
    <s v="Pregledi"/>
    <x v="1"/>
    <x v="1"/>
    <n v="2977"/>
    <n v="3000"/>
    <n v="11"/>
    <n v="50"/>
    <n v="2988"/>
    <n v="3050"/>
  </r>
  <r>
    <s v="Maksilofacijalna"/>
    <s v="Pregledi"/>
    <x v="2"/>
    <x v="2"/>
    <n v="10300"/>
    <n v="10300"/>
    <n v="2654"/>
    <n v="2500"/>
    <n v="12954"/>
    <n v="12800"/>
  </r>
  <r>
    <s v="Maksilofacijalna"/>
    <s v="Pregledi"/>
    <x v="3"/>
    <x v="3"/>
    <n v="507"/>
    <n v="600"/>
    <n v="14"/>
    <n v="40"/>
    <n v="521"/>
    <n v="640"/>
  </r>
  <r>
    <s v="Maksilofacijalna"/>
    <s v="Pregledi"/>
    <x v="4"/>
    <x v="4"/>
    <n v="1558"/>
    <n v="1650"/>
    <n v="865"/>
    <n v="900"/>
    <n v="2423"/>
    <n v="2550"/>
  </r>
  <r>
    <s v="Maksilofacijalna"/>
    <s v="Pregledi"/>
    <x v="5"/>
    <x v="5"/>
    <n v="1069"/>
    <n v="1100"/>
    <m/>
    <m/>
    <n v="1069"/>
    <n v="1100"/>
  </r>
  <r>
    <s v="Maksilofacijalna"/>
    <s v="Pregledi"/>
    <x v="6"/>
    <x v="6"/>
    <n v="288"/>
    <n v="300"/>
    <m/>
    <m/>
    <n v="288"/>
    <n v="300"/>
  </r>
  <r>
    <s v="Dnevna bolnica"/>
    <s v="Pregledi"/>
    <x v="1"/>
    <x v="1"/>
    <n v="12"/>
    <n v="25"/>
    <m/>
    <m/>
    <n v="12"/>
    <n v="25"/>
  </r>
  <r>
    <s v="Dnevna bolnica"/>
    <s v="Pregledi"/>
    <x v="2"/>
    <x v="2"/>
    <n v="198"/>
    <n v="200"/>
    <m/>
    <m/>
    <n v="198"/>
    <n v="200"/>
  </r>
  <r>
    <s v="Dnevna bolnica"/>
    <s v="Pregledi"/>
    <x v="3"/>
    <x v="3"/>
    <n v="8"/>
    <n v="10"/>
    <m/>
    <m/>
    <n v="8"/>
    <n v="10"/>
  </r>
  <r>
    <s v="Dnevna bolnica"/>
    <s v="Pregledi"/>
    <x v="4"/>
    <x v="4"/>
    <n v="46"/>
    <n v="50"/>
    <m/>
    <m/>
    <n v="46"/>
    <n v="50"/>
  </r>
  <r>
    <s v="Dečja i peventivna stomatologija"/>
    <s v="Pregledi"/>
    <x v="1"/>
    <x v="1"/>
    <n v="104"/>
    <n v="120"/>
    <m/>
    <m/>
    <n v="104"/>
    <n v="120"/>
  </r>
  <r>
    <s v="Dečja i peventivna stomatologija"/>
    <s v="Pregledi"/>
    <x v="2"/>
    <x v="2"/>
    <n v="120"/>
    <n v="140"/>
    <m/>
    <m/>
    <n v="120"/>
    <n v="140"/>
  </r>
  <r>
    <s v="Dečja i peventivna stomatologija"/>
    <s v="Pregledi"/>
    <x v="3"/>
    <x v="3"/>
    <n v="387"/>
    <n v="387"/>
    <m/>
    <m/>
    <n v="387"/>
    <n v="387"/>
  </r>
  <r>
    <s v="Dečja i peventivna stomatologija"/>
    <s v="Pregledi"/>
    <x v="4"/>
    <x v="4"/>
    <n v="586"/>
    <n v="586"/>
    <m/>
    <m/>
    <n v="586"/>
    <n v="586"/>
  </r>
  <r>
    <s v="Dečja i peventivna stomatologija"/>
    <s v="Pregledi"/>
    <x v="6"/>
    <x v="6"/>
    <n v="1"/>
    <n v="1"/>
    <m/>
    <m/>
    <n v="1"/>
    <n v="1"/>
  </r>
  <r>
    <s v="Oralna hirurgija"/>
    <s v="Pregledi"/>
    <x v="1"/>
    <x v="1"/>
    <n v="3181"/>
    <n v="3200"/>
    <m/>
    <m/>
    <n v="3181"/>
    <n v="3200"/>
  </r>
  <r>
    <s v="Oralna hirurgija"/>
    <s v="Pregledi"/>
    <x v="2"/>
    <x v="2"/>
    <n v="9020"/>
    <n v="9020"/>
    <m/>
    <m/>
    <n v="9020"/>
    <n v="9020"/>
  </r>
  <r>
    <s v="Oralna hirurgija"/>
    <s v="Pregledi"/>
    <x v="6"/>
    <x v="6"/>
    <n v="8"/>
    <n v="10"/>
    <m/>
    <m/>
    <n v="8"/>
    <n v="10"/>
  </r>
  <r>
    <s v="Ortopedija vilice"/>
    <s v="Pregledi"/>
    <x v="1"/>
    <x v="1"/>
    <n v="259"/>
    <n v="290"/>
    <m/>
    <m/>
    <n v="259"/>
    <n v="290"/>
  </r>
  <r>
    <s v="Ortopedija vilice"/>
    <s v="Pregledi"/>
    <x v="2"/>
    <x v="2"/>
    <n v="145"/>
    <n v="200"/>
    <m/>
    <m/>
    <n v="145"/>
    <n v="200"/>
  </r>
  <r>
    <s v="Ortopedija vilice"/>
    <s v="Pregledi"/>
    <x v="3"/>
    <x v="3"/>
    <n v="414"/>
    <n v="414"/>
    <m/>
    <m/>
    <n v="414"/>
    <n v="414"/>
  </r>
  <r>
    <s v="Ortopedija vilice"/>
    <s v="Pregledi"/>
    <x v="4"/>
    <x v="4"/>
    <n v="1199"/>
    <n v="1250"/>
    <m/>
    <m/>
    <n v="1199"/>
    <n v="1250"/>
  </r>
  <r>
    <s v="Ortopedija vilice"/>
    <s v="Pregledi"/>
    <x v="5"/>
    <x v="5"/>
    <n v="4"/>
    <n v="10"/>
    <m/>
    <m/>
    <n v="4"/>
    <n v="10"/>
  </r>
  <r>
    <s v="Bolesti zuba"/>
    <s v="Pregledi"/>
    <x v="1"/>
    <x v="1"/>
    <n v="620"/>
    <n v="620"/>
    <m/>
    <m/>
    <n v="620"/>
    <n v="620"/>
  </r>
  <r>
    <s v="Bolesti zuba"/>
    <s v="Pregledi"/>
    <x v="2"/>
    <x v="2"/>
    <n v="806"/>
    <n v="806"/>
    <m/>
    <m/>
    <n v="806"/>
    <n v="806"/>
  </r>
  <r>
    <s v="Bolesti zuba"/>
    <s v="Pregledi"/>
    <x v="3"/>
    <x v="3"/>
    <m/>
    <n v="1"/>
    <m/>
    <m/>
    <n v="0"/>
    <n v="1"/>
  </r>
  <r>
    <s v="Bolesti zuba"/>
    <s v="Pregledi"/>
    <x v="4"/>
    <x v="4"/>
    <m/>
    <n v="1"/>
    <m/>
    <m/>
    <n v="0"/>
    <n v="1"/>
  </r>
  <r>
    <s v="Bolesti zuba"/>
    <s v="Pregledi"/>
    <x v="6"/>
    <x v="6"/>
    <m/>
    <n v="1"/>
    <m/>
    <m/>
    <n v="0"/>
    <n v="1"/>
  </r>
  <r>
    <s v="Protetika"/>
    <s v="Pregledi"/>
    <x v="1"/>
    <x v="1"/>
    <n v="108"/>
    <n v="108"/>
    <m/>
    <m/>
    <n v="108"/>
    <n v="108"/>
  </r>
  <r>
    <s v="Protetika"/>
    <s v="Pregledi"/>
    <x v="2"/>
    <x v="2"/>
    <n v="125"/>
    <n v="125"/>
    <m/>
    <m/>
    <n v="125"/>
    <n v="125"/>
  </r>
  <r>
    <s v="Protetika"/>
    <s v="Pregledi"/>
    <x v="3"/>
    <x v="3"/>
    <m/>
    <n v="1"/>
    <m/>
    <m/>
    <n v="0"/>
    <n v="1"/>
  </r>
  <r>
    <s v="Protetika"/>
    <s v="Pregledi"/>
    <x v="4"/>
    <x v="4"/>
    <m/>
    <n v="1"/>
    <m/>
    <m/>
    <n v="0"/>
    <n v="1"/>
  </r>
  <r>
    <s v="Parodontologija i oralna medicina"/>
    <s v="Pregledi"/>
    <x v="1"/>
    <x v="1"/>
    <m/>
    <n v="10"/>
    <m/>
    <m/>
    <n v="0"/>
    <n v="10"/>
  </r>
  <r>
    <s v="Parodontologija i oralna medicina"/>
    <s v="Pregledi"/>
    <x v="2"/>
    <x v="2"/>
    <n v="1977"/>
    <n v="1980"/>
    <m/>
    <m/>
    <n v="1977"/>
    <n v="1980"/>
  </r>
  <r>
    <s v="Parodontologija i oralna medicina"/>
    <s v="Pregledi"/>
    <x v="6"/>
    <x v="6"/>
    <n v="1117"/>
    <n v="1117"/>
    <m/>
    <m/>
    <n v="1117"/>
    <n v="1117"/>
  </r>
  <r>
    <m/>
    <s v="Број прегледа у оквиру организованог скрининга рака*"/>
    <x v="0"/>
    <x v="0"/>
    <m/>
    <m/>
    <m/>
    <m/>
    <m/>
    <m/>
  </r>
  <r>
    <m/>
    <m/>
    <x v="7"/>
    <x v="7"/>
    <m/>
    <m/>
    <m/>
    <m/>
    <n v="0"/>
    <n v="0"/>
  </r>
  <r>
    <m/>
    <m/>
    <x v="8"/>
    <x v="8"/>
    <m/>
    <m/>
    <m/>
    <m/>
    <n v="0"/>
    <n v="0"/>
  </r>
  <r>
    <m/>
    <m/>
    <x v="9"/>
    <x v="9"/>
    <m/>
    <m/>
    <m/>
    <m/>
    <n v="0"/>
    <n v="0"/>
  </r>
  <r>
    <m/>
    <m/>
    <x v="10"/>
    <x v="10"/>
    <m/>
    <m/>
    <m/>
    <m/>
    <n v="0"/>
    <n v="0"/>
  </r>
  <r>
    <m/>
    <m/>
    <x v="0"/>
    <x v="0"/>
    <m/>
    <m/>
    <m/>
    <m/>
    <m/>
    <m/>
  </r>
  <r>
    <m/>
    <s v="Здравствене услуге"/>
    <x v="0"/>
    <x v="0"/>
    <m/>
    <m/>
    <m/>
    <m/>
    <m/>
    <m/>
  </r>
  <r>
    <m/>
    <s v="Све услуге укупно"/>
    <x v="0"/>
    <x v="0"/>
    <m/>
    <m/>
    <m/>
    <m/>
    <m/>
    <m/>
  </r>
  <r>
    <m/>
    <s v="Операције"/>
    <x v="0"/>
    <x v="0"/>
    <m/>
    <m/>
    <m/>
    <m/>
    <m/>
    <m/>
  </r>
  <r>
    <s v="Maksilofacijalna"/>
    <s v="Операције"/>
    <x v="11"/>
    <x v="11"/>
    <n v="105"/>
    <n v="120"/>
    <n v="145"/>
    <n v="140"/>
    <n v="250"/>
    <n v="260"/>
  </r>
  <r>
    <s v="Maksilofacijalna"/>
    <s v="Операције"/>
    <x v="12"/>
    <x v="12"/>
    <n v="60"/>
    <n v="50"/>
    <n v="5"/>
    <n v="10"/>
    <n v="65"/>
    <n v="60"/>
  </r>
  <r>
    <s v="Maksilofacijalna"/>
    <s v="Операције"/>
    <x v="13"/>
    <x v="13"/>
    <n v="6"/>
    <n v="9"/>
    <n v="5"/>
    <n v="1"/>
    <n v="11"/>
    <n v="10"/>
  </r>
  <r>
    <s v="Maksilofacijalna"/>
    <s v="Операције"/>
    <x v="14"/>
    <x v="14"/>
    <n v="2"/>
    <n v="6"/>
    <n v="25"/>
    <n v="29"/>
    <n v="27"/>
    <n v="35"/>
  </r>
  <r>
    <s v="Maksilofacijalna"/>
    <s v="Операције"/>
    <x v="15"/>
    <x v="15"/>
    <n v="2"/>
    <n v="5"/>
    <n v="34"/>
    <n v="15"/>
    <n v="36"/>
    <n v="20"/>
  </r>
  <r>
    <s v="Maksilofacijalna"/>
    <s v="Операције"/>
    <x v="16"/>
    <x v="16"/>
    <m/>
    <n v="3"/>
    <n v="27"/>
    <n v="22"/>
    <n v="27"/>
    <n v="25"/>
  </r>
  <r>
    <s v="Maksilofacijalna"/>
    <s v="Операције"/>
    <x v="17"/>
    <x v="17"/>
    <m/>
    <n v="2"/>
    <n v="2"/>
    <n v="5"/>
    <n v="2"/>
    <n v="7"/>
  </r>
  <r>
    <s v="Maksilofacijalna"/>
    <s v="Операције"/>
    <x v="18"/>
    <x v="18"/>
    <m/>
    <n v="1"/>
    <n v="3"/>
    <n v="2"/>
    <n v="3"/>
    <n v="3"/>
  </r>
  <r>
    <s v="Maksilofacijalna"/>
    <s v="Операције"/>
    <x v="19"/>
    <x v="19"/>
    <n v="5"/>
    <n v="1"/>
    <n v="2"/>
    <n v="3"/>
    <n v="7"/>
    <n v="4"/>
  </r>
  <r>
    <s v="Maksilofacijalna"/>
    <s v="Операције"/>
    <x v="20"/>
    <x v="20"/>
    <n v="42"/>
    <n v="60"/>
    <n v="53"/>
    <n v="110"/>
    <n v="95"/>
    <n v="170"/>
  </r>
  <r>
    <s v="Maksilofacijalna"/>
    <s v="Операције"/>
    <x v="21"/>
    <x v="21"/>
    <n v="16"/>
    <n v="15"/>
    <n v="9"/>
    <n v="10"/>
    <n v="25"/>
    <n v="25"/>
  </r>
  <r>
    <s v="Maksilofacijalna"/>
    <s v="Операције"/>
    <x v="22"/>
    <x v="22"/>
    <n v="5"/>
    <n v="2"/>
    <n v="12"/>
    <n v="1"/>
    <n v="17"/>
    <n v="3"/>
  </r>
  <r>
    <s v="Maksilofacijalna"/>
    <s v="Операције"/>
    <x v="23"/>
    <x v="23"/>
    <n v="2"/>
    <n v="2"/>
    <n v="26"/>
    <n v="20"/>
    <n v="28"/>
    <n v="22"/>
  </r>
  <r>
    <s v="Maksilofacijalna"/>
    <s v="Операције"/>
    <x v="24"/>
    <x v="24"/>
    <n v="2"/>
    <n v="2"/>
    <m/>
    <n v="1"/>
    <n v="2"/>
    <n v="3"/>
  </r>
  <r>
    <s v="Maksilofacijalna"/>
    <s v="Операције"/>
    <x v="25"/>
    <x v="25"/>
    <n v="294"/>
    <n v="290"/>
    <n v="21"/>
    <n v="20"/>
    <n v="315"/>
    <n v="310"/>
  </r>
  <r>
    <s v="Maksilofacijalna"/>
    <s v="Операције"/>
    <x v="26"/>
    <x v="26"/>
    <n v="1"/>
    <n v="1"/>
    <m/>
    <m/>
    <n v="1"/>
    <n v="1"/>
  </r>
  <r>
    <s v="Maksilofacijalna"/>
    <s v="Операције"/>
    <x v="27"/>
    <x v="27"/>
    <n v="17"/>
    <n v="6"/>
    <n v="1"/>
    <m/>
    <n v="18"/>
    <n v="6"/>
  </r>
  <r>
    <s v="Maksilofacijalna"/>
    <s v="Операције"/>
    <x v="28"/>
    <x v="28"/>
    <n v="137"/>
    <n v="120"/>
    <n v="5"/>
    <n v="5"/>
    <n v="142"/>
    <n v="125"/>
  </r>
  <r>
    <s v="Maksilofacijalna"/>
    <s v="Операције"/>
    <x v="29"/>
    <x v="29"/>
    <n v="5"/>
    <n v="4"/>
    <n v="1"/>
    <n v="1"/>
    <n v="6"/>
    <n v="5"/>
  </r>
  <r>
    <s v="Maksilofacijalna"/>
    <s v="Операције"/>
    <x v="30"/>
    <x v="30"/>
    <m/>
    <m/>
    <n v="7"/>
    <n v="7"/>
    <n v="7"/>
    <n v="7"/>
  </r>
  <r>
    <s v="Maksilofacijalna"/>
    <s v="Операције"/>
    <x v="31"/>
    <x v="31"/>
    <m/>
    <n v="1"/>
    <m/>
    <m/>
    <n v="0"/>
    <n v="1"/>
  </r>
  <r>
    <s v="Maksilofacijalna"/>
    <s v="Операције"/>
    <x v="32"/>
    <x v="32"/>
    <m/>
    <n v="1"/>
    <m/>
    <m/>
    <n v="0"/>
    <n v="1"/>
  </r>
  <r>
    <s v="Maksilofacijalna"/>
    <s v="Операције"/>
    <x v="33"/>
    <x v="33"/>
    <m/>
    <m/>
    <n v="18"/>
    <n v="25"/>
    <n v="18"/>
    <n v="25"/>
  </r>
  <r>
    <s v="Maksilofacijalna"/>
    <s v="Операције"/>
    <x v="34"/>
    <x v="34"/>
    <m/>
    <m/>
    <n v="1"/>
    <n v="2"/>
    <n v="1"/>
    <n v="2"/>
  </r>
  <r>
    <s v="Maksilofacijalna"/>
    <s v="Операције"/>
    <x v="35"/>
    <x v="35"/>
    <n v="6"/>
    <n v="10"/>
    <n v="26"/>
    <n v="30"/>
    <n v="32"/>
    <n v="40"/>
  </r>
  <r>
    <s v="Maksilofacijalna"/>
    <s v="Операције"/>
    <x v="36"/>
    <x v="36"/>
    <n v="50"/>
    <n v="45"/>
    <n v="33"/>
    <n v="55"/>
    <n v="83"/>
    <n v="100"/>
  </r>
  <r>
    <s v="Maksilofacijalna"/>
    <s v="Операције"/>
    <x v="37"/>
    <x v="37"/>
    <m/>
    <n v="1"/>
    <n v="4"/>
    <n v="14"/>
    <n v="4"/>
    <n v="15"/>
  </r>
  <r>
    <s v="Maksilofacijalna"/>
    <s v="Операције"/>
    <x v="38"/>
    <x v="38"/>
    <m/>
    <n v="1"/>
    <m/>
    <n v="1"/>
    <n v="0"/>
    <n v="2"/>
  </r>
  <r>
    <s v="Maksilofacijalna"/>
    <s v="Операције"/>
    <x v="39"/>
    <x v="39"/>
    <n v="3"/>
    <n v="1"/>
    <n v="11"/>
    <n v="17"/>
    <n v="14"/>
    <n v="18"/>
  </r>
  <r>
    <s v="Maksilofacijalna"/>
    <s v="Операције"/>
    <x v="40"/>
    <x v="40"/>
    <n v="4"/>
    <n v="4"/>
    <n v="13"/>
    <n v="20"/>
    <n v="17"/>
    <n v="24"/>
  </r>
  <r>
    <s v="Maksilofacijalna"/>
    <s v="Операције"/>
    <x v="41"/>
    <x v="41"/>
    <n v="5"/>
    <n v="2"/>
    <n v="1"/>
    <n v="3"/>
    <n v="6"/>
    <n v="5"/>
  </r>
  <r>
    <s v="Maksilofacijalna"/>
    <s v="Операције"/>
    <x v="42"/>
    <x v="42"/>
    <m/>
    <m/>
    <m/>
    <n v="1"/>
    <n v="0"/>
    <n v="1"/>
  </r>
  <r>
    <s v="Maksilofacijalna"/>
    <s v="Операције"/>
    <x v="43"/>
    <x v="43"/>
    <m/>
    <m/>
    <m/>
    <n v="1"/>
    <n v="0"/>
    <n v="1"/>
  </r>
  <r>
    <s v="Maksilofacijalna"/>
    <s v="Операције"/>
    <x v="44"/>
    <x v="44"/>
    <m/>
    <m/>
    <m/>
    <n v="1"/>
    <n v="0"/>
    <n v="1"/>
  </r>
  <r>
    <s v="Maksilofacijalna"/>
    <s v="Операције"/>
    <x v="45"/>
    <x v="45"/>
    <m/>
    <m/>
    <m/>
    <n v="1"/>
    <n v="0"/>
    <n v="1"/>
  </r>
  <r>
    <s v="Maksilofacijalna"/>
    <s v="Операције"/>
    <x v="46"/>
    <x v="46"/>
    <n v="1"/>
    <m/>
    <n v="1"/>
    <n v="1"/>
    <n v="2"/>
    <n v="1"/>
  </r>
  <r>
    <s v="Maksilofacijalna"/>
    <s v="Операције"/>
    <x v="47"/>
    <x v="47"/>
    <m/>
    <m/>
    <m/>
    <n v="1"/>
    <n v="0"/>
    <n v="1"/>
  </r>
  <r>
    <s v="Maksilofacijalna"/>
    <s v="Операције"/>
    <x v="48"/>
    <x v="48"/>
    <m/>
    <m/>
    <n v="1"/>
    <n v="1"/>
    <n v="1"/>
    <n v="1"/>
  </r>
  <r>
    <s v="Maksilofacijalna"/>
    <s v="Операције"/>
    <x v="49"/>
    <x v="49"/>
    <m/>
    <n v="1"/>
    <n v="1"/>
    <n v="1"/>
    <n v="1"/>
    <n v="2"/>
  </r>
  <r>
    <s v="Maksilofacijalna"/>
    <s v="Операције"/>
    <x v="50"/>
    <x v="50"/>
    <n v="7"/>
    <n v="7"/>
    <m/>
    <n v="2"/>
    <n v="7"/>
    <n v="9"/>
  </r>
  <r>
    <s v="Maksilofacijalna"/>
    <s v="Операције"/>
    <x v="51"/>
    <x v="51"/>
    <n v="1"/>
    <n v="1"/>
    <m/>
    <n v="1"/>
    <n v="1"/>
    <n v="2"/>
  </r>
  <r>
    <s v="Maksilofacijalna"/>
    <s v="Операције"/>
    <x v="52"/>
    <x v="52"/>
    <n v="2"/>
    <n v="2"/>
    <m/>
    <n v="1"/>
    <n v="2"/>
    <n v="3"/>
  </r>
  <r>
    <s v="Maksilofacijalna"/>
    <s v="Операције"/>
    <x v="53"/>
    <x v="53"/>
    <m/>
    <m/>
    <m/>
    <n v="1"/>
    <n v="0"/>
    <n v="1"/>
  </r>
  <r>
    <s v="Maksilofacijalna"/>
    <s v="Операције"/>
    <x v="54"/>
    <x v="54"/>
    <m/>
    <m/>
    <m/>
    <n v="1"/>
    <n v="0"/>
    <n v="1"/>
  </r>
  <r>
    <s v="Maksilofacijalna"/>
    <s v="Операције"/>
    <x v="55"/>
    <x v="55"/>
    <m/>
    <m/>
    <m/>
    <n v="1"/>
    <n v="0"/>
    <n v="1"/>
  </r>
  <r>
    <s v="Maksilofacijalna"/>
    <s v="Операције"/>
    <x v="56"/>
    <x v="56"/>
    <m/>
    <m/>
    <n v="6"/>
    <n v="4"/>
    <n v="6"/>
    <n v="4"/>
  </r>
  <r>
    <s v="Maksilofacijalna"/>
    <s v="Операције"/>
    <x v="57"/>
    <x v="57"/>
    <m/>
    <m/>
    <n v="2"/>
    <n v="5"/>
    <n v="2"/>
    <n v="5"/>
  </r>
  <r>
    <s v="Maksilofacijalna"/>
    <s v="Операције"/>
    <x v="58"/>
    <x v="58"/>
    <m/>
    <m/>
    <n v="103"/>
    <n v="100"/>
    <n v="103"/>
    <n v="100"/>
  </r>
  <r>
    <s v="Maksilofacijalna"/>
    <s v="Операције"/>
    <x v="59"/>
    <x v="59"/>
    <m/>
    <m/>
    <n v="3"/>
    <n v="1"/>
    <n v="3"/>
    <n v="1"/>
  </r>
  <r>
    <s v="Maksilofacijalna"/>
    <s v="Операције"/>
    <x v="60"/>
    <x v="60"/>
    <m/>
    <m/>
    <n v="37"/>
    <n v="30"/>
    <n v="37"/>
    <n v="30"/>
  </r>
  <r>
    <s v="Maksilofacijalna"/>
    <s v="Операције"/>
    <x v="61"/>
    <x v="61"/>
    <m/>
    <m/>
    <n v="3"/>
    <n v="2"/>
    <n v="3"/>
    <n v="2"/>
  </r>
  <r>
    <s v="Maksilofacijalna"/>
    <s v="Операције"/>
    <x v="62"/>
    <x v="62"/>
    <m/>
    <m/>
    <m/>
    <n v="1"/>
    <n v="0"/>
    <n v="1"/>
  </r>
  <r>
    <s v="Maksilofacijalna"/>
    <s v="Операције"/>
    <x v="63"/>
    <x v="63"/>
    <n v="6"/>
    <n v="4"/>
    <n v="1"/>
    <n v="4"/>
    <n v="7"/>
    <n v="8"/>
  </r>
  <r>
    <s v="Maksilofacijalna"/>
    <s v="Операције"/>
    <x v="64"/>
    <x v="64"/>
    <m/>
    <m/>
    <n v="8"/>
    <n v="15"/>
    <n v="8"/>
    <n v="15"/>
  </r>
  <r>
    <s v="Maksilofacijalna"/>
    <s v="Операције"/>
    <x v="65"/>
    <x v="65"/>
    <m/>
    <n v="1"/>
    <n v="22"/>
    <n v="30"/>
    <n v="22"/>
    <n v="31"/>
  </r>
  <r>
    <s v="Maksilofacijalna"/>
    <s v="Операције"/>
    <x v="66"/>
    <x v="66"/>
    <n v="5"/>
    <n v="4"/>
    <n v="2"/>
    <m/>
    <n v="7"/>
    <n v="4"/>
  </r>
  <r>
    <s v="Maksilofacijalna"/>
    <s v="Операције"/>
    <x v="66"/>
    <x v="66"/>
    <m/>
    <n v="1"/>
    <m/>
    <m/>
    <n v="0"/>
    <n v="1"/>
  </r>
  <r>
    <s v="Maksilofacijalna"/>
    <s v="Операције"/>
    <x v="67"/>
    <x v="67"/>
    <m/>
    <n v="1"/>
    <m/>
    <m/>
    <n v="0"/>
    <n v="1"/>
  </r>
  <r>
    <s v="Maksilofacijalna"/>
    <s v="Операције"/>
    <x v="67"/>
    <x v="67"/>
    <m/>
    <n v="1"/>
    <m/>
    <m/>
    <n v="0"/>
    <n v="1"/>
  </r>
  <r>
    <s v="Maksilofacijalna"/>
    <s v="Операције"/>
    <x v="68"/>
    <x v="68"/>
    <n v="2"/>
    <n v="7"/>
    <n v="1"/>
    <n v="3"/>
    <n v="3"/>
    <n v="10"/>
  </r>
  <r>
    <s v="Maksilofacijalna"/>
    <s v="Операције"/>
    <x v="69"/>
    <x v="69"/>
    <m/>
    <m/>
    <n v="2"/>
    <n v="7"/>
    <n v="2"/>
    <n v="7"/>
  </r>
  <r>
    <s v="Maksilofacijalna"/>
    <s v="Операције"/>
    <x v="70"/>
    <x v="70"/>
    <m/>
    <m/>
    <n v="1"/>
    <n v="1"/>
    <n v="1"/>
    <n v="1"/>
  </r>
  <r>
    <s v="Maksilofacijalna"/>
    <s v="Операције"/>
    <x v="71"/>
    <x v="71"/>
    <m/>
    <m/>
    <m/>
    <n v="1"/>
    <n v="0"/>
    <n v="1"/>
  </r>
  <r>
    <s v="Maksilofacijalna"/>
    <s v="Операције"/>
    <x v="72"/>
    <x v="72"/>
    <m/>
    <m/>
    <m/>
    <n v="1"/>
    <n v="0"/>
    <n v="1"/>
  </r>
  <r>
    <s v="Maksilofacijalna"/>
    <s v="Операције"/>
    <x v="73"/>
    <x v="73"/>
    <m/>
    <m/>
    <m/>
    <n v="2"/>
    <n v="0"/>
    <n v="2"/>
  </r>
  <r>
    <s v="Maksilofacijalna"/>
    <s v="Операције"/>
    <x v="74"/>
    <x v="74"/>
    <m/>
    <m/>
    <n v="9"/>
    <n v="7"/>
    <n v="9"/>
    <n v="7"/>
  </r>
  <r>
    <s v="Maksilofacijalna"/>
    <s v="Операције"/>
    <x v="75"/>
    <x v="75"/>
    <m/>
    <m/>
    <n v="5"/>
    <n v="6"/>
    <n v="5"/>
    <n v="6"/>
  </r>
  <r>
    <s v="Maksilofacijalna"/>
    <s v="Операције"/>
    <x v="76"/>
    <x v="76"/>
    <m/>
    <m/>
    <m/>
    <n v="2"/>
    <n v="0"/>
    <n v="2"/>
  </r>
  <r>
    <s v="Maksilofacijalna"/>
    <s v="Операције"/>
    <x v="77"/>
    <x v="77"/>
    <m/>
    <m/>
    <m/>
    <n v="1"/>
    <n v="0"/>
    <n v="1"/>
  </r>
  <r>
    <s v="Maksilofacijalna"/>
    <s v="Операције"/>
    <x v="78"/>
    <x v="78"/>
    <m/>
    <n v="3"/>
    <m/>
    <m/>
    <n v="0"/>
    <n v="3"/>
  </r>
  <r>
    <s v="Maksilofacijalna"/>
    <s v="Операције"/>
    <x v="79"/>
    <x v="79"/>
    <n v="5"/>
    <n v="8"/>
    <n v="7"/>
    <n v="10"/>
    <n v="12"/>
    <n v="18"/>
  </r>
  <r>
    <s v="Maksilofacijalna"/>
    <s v="Операције"/>
    <x v="80"/>
    <x v="80"/>
    <n v="44"/>
    <n v="50"/>
    <n v="12"/>
    <n v="20"/>
    <n v="56"/>
    <n v="70"/>
  </r>
  <r>
    <s v="Maksilofacijalna"/>
    <s v="Операције"/>
    <x v="81"/>
    <x v="81"/>
    <n v="6"/>
    <n v="13"/>
    <n v="3"/>
    <n v="2"/>
    <n v="9"/>
    <n v="15"/>
  </r>
  <r>
    <s v="Maksilofacijalna"/>
    <s v="Операције"/>
    <x v="82"/>
    <x v="82"/>
    <n v="50"/>
    <n v="50"/>
    <n v="4"/>
    <n v="15"/>
    <n v="54"/>
    <n v="65"/>
  </r>
  <r>
    <s v="Maksilofacijalna"/>
    <s v="Операције"/>
    <x v="83"/>
    <x v="83"/>
    <n v="252"/>
    <n v="280"/>
    <n v="63"/>
    <n v="60"/>
    <n v="315"/>
    <n v="340"/>
  </r>
  <r>
    <s v="Maksilofacijalna"/>
    <s v="Операције"/>
    <x v="84"/>
    <x v="84"/>
    <n v="21"/>
    <n v="19"/>
    <n v="13"/>
    <n v="11"/>
    <n v="34"/>
    <n v="30"/>
  </r>
  <r>
    <s v="Maksilofacijalna"/>
    <s v="Операције"/>
    <x v="85"/>
    <x v="85"/>
    <n v="1"/>
    <m/>
    <n v="49"/>
    <n v="34"/>
    <n v="50"/>
    <n v="34"/>
  </r>
  <r>
    <s v="Maksilofacijalna"/>
    <s v="Операције"/>
    <x v="86"/>
    <x v="86"/>
    <m/>
    <m/>
    <m/>
    <n v="1"/>
    <n v="0"/>
    <n v="1"/>
  </r>
  <r>
    <s v="Maksilofacijalna"/>
    <s v="Операције"/>
    <x v="87"/>
    <x v="87"/>
    <m/>
    <m/>
    <n v="14"/>
    <n v="11"/>
    <n v="14"/>
    <n v="11"/>
  </r>
  <r>
    <s v="Maksilofacijalna"/>
    <s v="Операције"/>
    <x v="88"/>
    <x v="88"/>
    <m/>
    <m/>
    <n v="27"/>
    <n v="28"/>
    <n v="27"/>
    <n v="28"/>
  </r>
  <r>
    <s v="Maksilofacijalna"/>
    <s v="Операције"/>
    <x v="89"/>
    <x v="89"/>
    <m/>
    <m/>
    <n v="24"/>
    <n v="18"/>
    <n v="24"/>
    <n v="18"/>
  </r>
  <r>
    <s v="Maksilofacijalna"/>
    <s v="Операције"/>
    <x v="90"/>
    <x v="90"/>
    <m/>
    <m/>
    <m/>
    <n v="1"/>
    <n v="0"/>
    <n v="1"/>
  </r>
  <r>
    <s v="Maksilofacijalna"/>
    <s v="Операције"/>
    <x v="91"/>
    <x v="91"/>
    <m/>
    <m/>
    <m/>
    <n v="1"/>
    <n v="0"/>
    <n v="1"/>
  </r>
  <r>
    <s v="Maksilofacijalna"/>
    <s v="Операције"/>
    <x v="92"/>
    <x v="92"/>
    <m/>
    <m/>
    <m/>
    <n v="1"/>
    <n v="0"/>
    <n v="1"/>
  </r>
  <r>
    <s v="Maksilofacijalna"/>
    <s v="Операције"/>
    <x v="93"/>
    <x v="93"/>
    <m/>
    <m/>
    <m/>
    <n v="1"/>
    <n v="0"/>
    <n v="1"/>
  </r>
  <r>
    <s v="Maksilofacijalna"/>
    <s v="Операције"/>
    <x v="94"/>
    <x v="94"/>
    <m/>
    <m/>
    <m/>
    <n v="1"/>
    <n v="0"/>
    <n v="1"/>
  </r>
  <r>
    <s v="Maksilofacijalna"/>
    <s v="Операције"/>
    <x v="95"/>
    <x v="95"/>
    <m/>
    <m/>
    <m/>
    <n v="1"/>
    <n v="0"/>
    <n v="1"/>
  </r>
  <r>
    <s v="Maksilofacijalna"/>
    <s v="Операције"/>
    <x v="96"/>
    <x v="96"/>
    <n v="2"/>
    <n v="1"/>
    <m/>
    <m/>
    <n v="2"/>
    <n v="1"/>
  </r>
  <r>
    <s v="Maksilofacijalna"/>
    <s v="Операције"/>
    <x v="97"/>
    <x v="97"/>
    <m/>
    <m/>
    <m/>
    <n v="1"/>
    <n v="0"/>
    <n v="1"/>
  </r>
  <r>
    <s v="Maksilofacijalna"/>
    <s v="Операције"/>
    <x v="98"/>
    <x v="98"/>
    <m/>
    <m/>
    <m/>
    <n v="1"/>
    <n v="0"/>
    <n v="1"/>
  </r>
  <r>
    <s v="Maksilofacijalna"/>
    <s v="Операције"/>
    <x v="99"/>
    <x v="99"/>
    <m/>
    <m/>
    <m/>
    <n v="1"/>
    <n v="0"/>
    <n v="1"/>
  </r>
  <r>
    <s v="Maksilofacijalna"/>
    <s v="Операције"/>
    <x v="100"/>
    <x v="100"/>
    <m/>
    <n v="1"/>
    <n v="2"/>
    <m/>
    <n v="2"/>
    <n v="1"/>
  </r>
  <r>
    <s v="Maksilofacijalna"/>
    <s v="Операције"/>
    <x v="101"/>
    <x v="101"/>
    <m/>
    <m/>
    <m/>
    <n v="1"/>
    <n v="0"/>
    <n v="1"/>
  </r>
  <r>
    <s v="Maksilofacijalna"/>
    <s v="Операције"/>
    <x v="102"/>
    <x v="102"/>
    <m/>
    <m/>
    <m/>
    <n v="1"/>
    <n v="0"/>
    <n v="1"/>
  </r>
  <r>
    <s v="Maksilofacijalna"/>
    <s v="Операције"/>
    <x v="103"/>
    <x v="103"/>
    <m/>
    <m/>
    <n v="1"/>
    <n v="3"/>
    <n v="1"/>
    <n v="3"/>
  </r>
  <r>
    <s v="Maksilofacijalna"/>
    <s v="Операције"/>
    <x v="104"/>
    <x v="104"/>
    <m/>
    <m/>
    <n v="3"/>
    <n v="5"/>
    <n v="3"/>
    <n v="5"/>
  </r>
  <r>
    <s v="Maksilofacijalna"/>
    <s v="Операције"/>
    <x v="105"/>
    <x v="105"/>
    <m/>
    <m/>
    <m/>
    <n v="1"/>
    <n v="0"/>
    <n v="1"/>
  </r>
  <r>
    <s v="Maksilofacijalna"/>
    <s v="Операције"/>
    <x v="106"/>
    <x v="106"/>
    <m/>
    <n v="1"/>
    <m/>
    <m/>
    <n v="0"/>
    <n v="1"/>
  </r>
  <r>
    <s v="Maksilofacijalna"/>
    <s v="Операције"/>
    <x v="107"/>
    <x v="107"/>
    <m/>
    <m/>
    <n v="10"/>
    <n v="3"/>
    <n v="10"/>
    <n v="3"/>
  </r>
  <r>
    <s v="Maksilofacijalna"/>
    <s v="Операције"/>
    <x v="108"/>
    <x v="108"/>
    <m/>
    <m/>
    <m/>
    <n v="1"/>
    <n v="0"/>
    <n v="1"/>
  </r>
  <r>
    <s v="Maksilofacijalna"/>
    <s v="Операције"/>
    <x v="109"/>
    <x v="109"/>
    <m/>
    <m/>
    <m/>
    <n v="1"/>
    <n v="0"/>
    <n v="1"/>
  </r>
  <r>
    <s v="Maksilofacijalna"/>
    <s v="Операције"/>
    <x v="110"/>
    <x v="110"/>
    <m/>
    <m/>
    <m/>
    <n v="1"/>
    <n v="0"/>
    <n v="1"/>
  </r>
  <r>
    <s v="Maksilofacijalna"/>
    <s v="Операције"/>
    <x v="111"/>
    <x v="111"/>
    <m/>
    <m/>
    <n v="5"/>
    <n v="5"/>
    <n v="5"/>
    <n v="5"/>
  </r>
  <r>
    <s v="Maksilofacijalna"/>
    <s v="Операције"/>
    <x v="112"/>
    <x v="112"/>
    <m/>
    <m/>
    <n v="5"/>
    <n v="5"/>
    <n v="5"/>
    <n v="5"/>
  </r>
  <r>
    <s v="Maksilofacijalna"/>
    <s v="Операције"/>
    <x v="113"/>
    <x v="113"/>
    <m/>
    <n v="1"/>
    <n v="2"/>
    <n v="6"/>
    <n v="2"/>
    <n v="7"/>
  </r>
  <r>
    <s v="Maksilofacijalna"/>
    <s v="Операције"/>
    <x v="114"/>
    <x v="114"/>
    <m/>
    <m/>
    <n v="5"/>
    <n v="3"/>
    <n v="5"/>
    <n v="3"/>
  </r>
  <r>
    <s v="Maksilofacijalna"/>
    <s v="Операције"/>
    <x v="115"/>
    <x v="115"/>
    <m/>
    <m/>
    <m/>
    <n v="1"/>
    <n v="0"/>
    <n v="1"/>
  </r>
  <r>
    <s v="Maksilofacijalna"/>
    <s v="Операције"/>
    <x v="116"/>
    <x v="116"/>
    <m/>
    <m/>
    <m/>
    <n v="1"/>
    <n v="0"/>
    <n v="1"/>
  </r>
  <r>
    <s v="Maksilofacijalna"/>
    <s v="Операције"/>
    <x v="117"/>
    <x v="117"/>
    <m/>
    <m/>
    <n v="1"/>
    <n v="1"/>
    <n v="1"/>
    <n v="1"/>
  </r>
  <r>
    <s v="Maksilofacijalna"/>
    <s v="Операције"/>
    <x v="118"/>
    <x v="118"/>
    <m/>
    <m/>
    <n v="2"/>
    <n v="1"/>
    <n v="2"/>
    <n v="1"/>
  </r>
  <r>
    <s v="Maksilofacijalna"/>
    <s v="Операције"/>
    <x v="119"/>
    <x v="119"/>
    <m/>
    <m/>
    <n v="3"/>
    <n v="2"/>
    <n v="3"/>
    <n v="2"/>
  </r>
  <r>
    <s v="Maksilofacijalna"/>
    <s v="Операције"/>
    <x v="120"/>
    <x v="120"/>
    <m/>
    <m/>
    <n v="1"/>
    <n v="2"/>
    <n v="1"/>
    <n v="2"/>
  </r>
  <r>
    <s v="Maksilofacijalna"/>
    <s v="Операције"/>
    <x v="121"/>
    <x v="121"/>
    <m/>
    <m/>
    <n v="2"/>
    <n v="1"/>
    <n v="2"/>
    <n v="1"/>
  </r>
  <r>
    <s v="Maksilofacijalna"/>
    <s v="Операције"/>
    <x v="122"/>
    <x v="122"/>
    <m/>
    <m/>
    <m/>
    <n v="1"/>
    <n v="0"/>
    <n v="1"/>
  </r>
  <r>
    <s v="Maksilofacijalna"/>
    <s v="Операције"/>
    <x v="123"/>
    <x v="123"/>
    <m/>
    <m/>
    <m/>
    <n v="1"/>
    <n v="0"/>
    <n v="1"/>
  </r>
  <r>
    <s v="Maksilofacijalna"/>
    <s v="Операције"/>
    <x v="124"/>
    <x v="124"/>
    <m/>
    <m/>
    <m/>
    <n v="1"/>
    <n v="0"/>
    <n v="1"/>
  </r>
  <r>
    <s v="Maksilofacijalna"/>
    <s v="Операције"/>
    <x v="125"/>
    <x v="125"/>
    <m/>
    <m/>
    <m/>
    <n v="1"/>
    <n v="0"/>
    <n v="1"/>
  </r>
  <r>
    <s v="Maksilofacijalna"/>
    <s v="Операције"/>
    <x v="126"/>
    <x v="126"/>
    <m/>
    <m/>
    <m/>
    <n v="1"/>
    <n v="0"/>
    <n v="1"/>
  </r>
  <r>
    <s v="Maksilofacijalna"/>
    <s v="Операције"/>
    <x v="127"/>
    <x v="127"/>
    <m/>
    <m/>
    <m/>
    <n v="1"/>
    <n v="0"/>
    <n v="1"/>
  </r>
  <r>
    <s v="Maksilofacijalna"/>
    <s v="Операције"/>
    <x v="128"/>
    <x v="128"/>
    <m/>
    <m/>
    <m/>
    <n v="1"/>
    <n v="0"/>
    <n v="1"/>
  </r>
  <r>
    <s v="Maksilofacijalna"/>
    <s v="Операције"/>
    <x v="129"/>
    <x v="129"/>
    <m/>
    <m/>
    <n v="3"/>
    <n v="1"/>
    <n v="3"/>
    <n v="1"/>
  </r>
  <r>
    <s v="Maksilofacijalna"/>
    <s v="Операције"/>
    <x v="130"/>
    <x v="130"/>
    <m/>
    <m/>
    <m/>
    <n v="1"/>
    <n v="0"/>
    <n v="1"/>
  </r>
  <r>
    <s v="Maksilofacijalna"/>
    <s v="Операције"/>
    <x v="131"/>
    <x v="131"/>
    <m/>
    <m/>
    <m/>
    <n v="1"/>
    <n v="0"/>
    <n v="1"/>
  </r>
  <r>
    <s v="Maksilofacijalna"/>
    <s v="Операције"/>
    <x v="132"/>
    <x v="132"/>
    <m/>
    <n v="2"/>
    <n v="1"/>
    <m/>
    <n v="1"/>
    <n v="2"/>
  </r>
  <r>
    <s v="Maksilofacijalna"/>
    <s v="Операције"/>
    <x v="133"/>
    <x v="133"/>
    <m/>
    <n v="1"/>
    <n v="7"/>
    <n v="6"/>
    <n v="7"/>
    <n v="7"/>
  </r>
  <r>
    <s v="Maksilofacijalna"/>
    <s v="Операције"/>
    <x v="134"/>
    <x v="134"/>
    <m/>
    <m/>
    <n v="3"/>
    <n v="6"/>
    <n v="3"/>
    <n v="6"/>
  </r>
  <r>
    <s v="Maksilofacijalna"/>
    <s v="Операције"/>
    <x v="135"/>
    <x v="135"/>
    <m/>
    <m/>
    <n v="3"/>
    <n v="1"/>
    <n v="3"/>
    <n v="1"/>
  </r>
  <r>
    <s v="Maksilofacijalna"/>
    <s v="Операције"/>
    <x v="136"/>
    <x v="136"/>
    <m/>
    <m/>
    <n v="5"/>
    <n v="2"/>
    <n v="5"/>
    <n v="2"/>
  </r>
  <r>
    <s v="Maksilofacijalna"/>
    <s v="Операције"/>
    <x v="137"/>
    <x v="137"/>
    <m/>
    <m/>
    <m/>
    <n v="1"/>
    <n v="0"/>
    <n v="1"/>
  </r>
  <r>
    <s v="Maksilofacijalna"/>
    <s v="Операције"/>
    <x v="138"/>
    <x v="138"/>
    <m/>
    <m/>
    <n v="1"/>
    <n v="1"/>
    <n v="1"/>
    <n v="1"/>
  </r>
  <r>
    <s v="Maksilofacijalna"/>
    <s v="Операције"/>
    <x v="139"/>
    <x v="139"/>
    <m/>
    <m/>
    <m/>
    <n v="1"/>
    <n v="0"/>
    <n v="1"/>
  </r>
  <r>
    <s v="Maksilofacijalna"/>
    <s v="Операције"/>
    <x v="140"/>
    <x v="140"/>
    <m/>
    <m/>
    <m/>
    <n v="1"/>
    <n v="0"/>
    <n v="1"/>
  </r>
  <r>
    <s v="Maksilofacijalna"/>
    <s v="Операције"/>
    <x v="141"/>
    <x v="141"/>
    <m/>
    <m/>
    <n v="2"/>
    <n v="1"/>
    <n v="2"/>
    <n v="1"/>
  </r>
  <r>
    <s v="Maksilofacijalna"/>
    <s v="Операције"/>
    <x v="142"/>
    <x v="142"/>
    <m/>
    <m/>
    <m/>
    <n v="1"/>
    <n v="0"/>
    <n v="1"/>
  </r>
  <r>
    <s v="Maksilofacijalna"/>
    <s v="Операције"/>
    <x v="143"/>
    <x v="143"/>
    <m/>
    <m/>
    <n v="1"/>
    <n v="2"/>
    <n v="1"/>
    <n v="2"/>
  </r>
  <r>
    <s v="Maksilofacijalna"/>
    <s v="Операције"/>
    <x v="144"/>
    <x v="144"/>
    <m/>
    <m/>
    <m/>
    <n v="1"/>
    <n v="0"/>
    <n v="1"/>
  </r>
  <r>
    <s v="Maksilofacijalna"/>
    <s v="Операције"/>
    <x v="145"/>
    <x v="145"/>
    <m/>
    <m/>
    <m/>
    <n v="1"/>
    <n v="0"/>
    <n v="1"/>
  </r>
  <r>
    <s v="Maksilofacijalna"/>
    <s v="Операције"/>
    <x v="146"/>
    <x v="146"/>
    <m/>
    <m/>
    <n v="2"/>
    <n v="1"/>
    <n v="2"/>
    <n v="1"/>
  </r>
  <r>
    <s v="Maksilofacijalna"/>
    <s v="Операције"/>
    <x v="147"/>
    <x v="147"/>
    <m/>
    <n v="1"/>
    <n v="3"/>
    <n v="6"/>
    <n v="3"/>
    <n v="7"/>
  </r>
  <r>
    <s v="Maksilofacijalna"/>
    <s v="Операције"/>
    <x v="148"/>
    <x v="148"/>
    <m/>
    <m/>
    <n v="3"/>
    <n v="6"/>
    <n v="3"/>
    <n v="6"/>
  </r>
  <r>
    <s v="Maksilofacijalna"/>
    <s v="Операције"/>
    <x v="149"/>
    <x v="149"/>
    <m/>
    <m/>
    <n v="1"/>
    <n v="1"/>
    <n v="1"/>
    <n v="1"/>
  </r>
  <r>
    <s v="Maksilofacijalna"/>
    <s v="Операције"/>
    <x v="150"/>
    <x v="150"/>
    <m/>
    <m/>
    <m/>
    <n v="1"/>
    <n v="0"/>
    <n v="1"/>
  </r>
  <r>
    <s v="Maksilofacijalna"/>
    <s v="Операције"/>
    <x v="151"/>
    <x v="151"/>
    <m/>
    <m/>
    <m/>
    <n v="1"/>
    <n v="0"/>
    <n v="1"/>
  </r>
  <r>
    <s v="Maksilofacijalna"/>
    <s v="Операције"/>
    <x v="152"/>
    <x v="152"/>
    <m/>
    <m/>
    <n v="1"/>
    <n v="1"/>
    <n v="1"/>
    <n v="1"/>
  </r>
  <r>
    <s v="Maksilofacijalna"/>
    <s v="Операције"/>
    <x v="153"/>
    <x v="153"/>
    <m/>
    <m/>
    <m/>
    <n v="1"/>
    <n v="0"/>
    <n v="1"/>
  </r>
  <r>
    <s v="Maksilofacijalna"/>
    <s v="Операције"/>
    <x v="154"/>
    <x v="154"/>
    <m/>
    <m/>
    <m/>
    <n v="1"/>
    <n v="0"/>
    <n v="1"/>
  </r>
  <r>
    <s v="Maksilofacijalna"/>
    <s v="Операције"/>
    <x v="155"/>
    <x v="155"/>
    <m/>
    <m/>
    <m/>
    <n v="1"/>
    <n v="0"/>
    <n v="1"/>
  </r>
  <r>
    <s v="Maksilofacijalna"/>
    <s v="Операције"/>
    <x v="156"/>
    <x v="156"/>
    <m/>
    <m/>
    <n v="1"/>
    <n v="1"/>
    <n v="1"/>
    <n v="1"/>
  </r>
  <r>
    <s v="Maksilofacijalna"/>
    <s v="Операције"/>
    <x v="157"/>
    <x v="157"/>
    <m/>
    <m/>
    <n v="7"/>
    <n v="9"/>
    <n v="7"/>
    <n v="9"/>
  </r>
  <r>
    <s v="Maksilofacijalna"/>
    <s v="Операције"/>
    <x v="158"/>
    <x v="158"/>
    <m/>
    <m/>
    <n v="2"/>
    <n v="3"/>
    <n v="2"/>
    <n v="3"/>
  </r>
  <r>
    <s v="Maksilofacijalna"/>
    <s v="Операције"/>
    <x v="159"/>
    <x v="159"/>
    <n v="7"/>
    <n v="10"/>
    <n v="8"/>
    <n v="10"/>
    <n v="15"/>
    <n v="20"/>
  </r>
  <r>
    <s v="Maksilofacijalna"/>
    <s v="Операције"/>
    <x v="160"/>
    <x v="160"/>
    <n v="2"/>
    <n v="3"/>
    <n v="3"/>
    <n v="7"/>
    <n v="5"/>
    <n v="10"/>
  </r>
  <r>
    <s v="Maksilofacijalna"/>
    <s v="Операције"/>
    <x v="161"/>
    <x v="161"/>
    <m/>
    <n v="1"/>
    <n v="1"/>
    <n v="1"/>
    <n v="1"/>
    <n v="2"/>
  </r>
  <r>
    <s v="Maksilofacijalna"/>
    <s v="Операције"/>
    <x v="162"/>
    <x v="162"/>
    <n v="1"/>
    <n v="1"/>
    <n v="1"/>
    <n v="10"/>
    <n v="2"/>
    <n v="11"/>
  </r>
  <r>
    <s v="Maksilofacijalna"/>
    <s v="Операције"/>
    <x v="163"/>
    <x v="163"/>
    <n v="22"/>
    <n v="17"/>
    <n v="55"/>
    <n v="40"/>
    <n v="77"/>
    <n v="57"/>
  </r>
  <r>
    <s v="Maksilofacijalna"/>
    <s v="Операције"/>
    <x v="164"/>
    <x v="164"/>
    <m/>
    <m/>
    <n v="1"/>
    <n v="1"/>
    <n v="1"/>
    <n v="1"/>
  </r>
  <r>
    <s v="Maksilofacijalna"/>
    <s v="Операције"/>
    <x v="165"/>
    <x v="165"/>
    <m/>
    <m/>
    <n v="2"/>
    <n v="1"/>
    <n v="2"/>
    <n v="1"/>
  </r>
  <r>
    <s v="Maksilofacijalna"/>
    <s v="Операције"/>
    <x v="166"/>
    <x v="166"/>
    <m/>
    <m/>
    <n v="3"/>
    <n v="5"/>
    <n v="3"/>
    <n v="5"/>
  </r>
  <r>
    <s v="Maksilofacijalna"/>
    <s v="Операције"/>
    <x v="167"/>
    <x v="167"/>
    <m/>
    <m/>
    <m/>
    <n v="1"/>
    <n v="0"/>
    <n v="1"/>
  </r>
  <r>
    <s v="Maksilofacijalna"/>
    <s v="Операције"/>
    <x v="168"/>
    <x v="168"/>
    <m/>
    <m/>
    <m/>
    <n v="1"/>
    <n v="0"/>
    <n v="1"/>
  </r>
  <r>
    <s v="Maksilofacijalna"/>
    <s v="Операције"/>
    <x v="169"/>
    <x v="169"/>
    <m/>
    <m/>
    <m/>
    <n v="1"/>
    <n v="0"/>
    <n v="1"/>
  </r>
  <r>
    <s v="Maksilofacijalna"/>
    <s v="Операције"/>
    <x v="170"/>
    <x v="170"/>
    <m/>
    <n v="1"/>
    <m/>
    <n v="1"/>
    <n v="0"/>
    <n v="2"/>
  </r>
  <r>
    <s v="Maksilofacijalna"/>
    <s v="Операције"/>
    <x v="171"/>
    <x v="171"/>
    <m/>
    <m/>
    <n v="1"/>
    <n v="2"/>
    <n v="1"/>
    <n v="2"/>
  </r>
  <r>
    <s v="Maksilofacijalna"/>
    <s v="Операције"/>
    <x v="172"/>
    <x v="172"/>
    <m/>
    <m/>
    <m/>
    <n v="2"/>
    <n v="0"/>
    <n v="2"/>
  </r>
  <r>
    <s v="Maksilofacijalna"/>
    <s v="Операције"/>
    <x v="173"/>
    <x v="173"/>
    <m/>
    <m/>
    <m/>
    <n v="1"/>
    <n v="0"/>
    <n v="1"/>
  </r>
  <r>
    <s v="Maksilofacijalna"/>
    <s v="Операције"/>
    <x v="174"/>
    <x v="174"/>
    <m/>
    <m/>
    <n v="1"/>
    <n v="1"/>
    <n v="1"/>
    <n v="1"/>
  </r>
  <r>
    <s v="Maksilofacijalna"/>
    <s v="Операције"/>
    <x v="175"/>
    <x v="175"/>
    <m/>
    <m/>
    <n v="2"/>
    <n v="5"/>
    <n v="2"/>
    <n v="5"/>
  </r>
  <r>
    <s v="Maksilofacijalna"/>
    <s v="Операције"/>
    <x v="176"/>
    <x v="176"/>
    <m/>
    <m/>
    <m/>
    <n v="1"/>
    <n v="0"/>
    <n v="1"/>
  </r>
  <r>
    <s v="Maksilofacijalna"/>
    <s v="Операције"/>
    <x v="177"/>
    <x v="177"/>
    <m/>
    <m/>
    <m/>
    <n v="1"/>
    <n v="0"/>
    <n v="1"/>
  </r>
  <r>
    <s v="Maksilofacijalna"/>
    <s v="Операције"/>
    <x v="178"/>
    <x v="178"/>
    <m/>
    <m/>
    <m/>
    <n v="1"/>
    <n v="0"/>
    <n v="1"/>
  </r>
  <r>
    <s v="Maksilofacijalna"/>
    <s v="Операције"/>
    <x v="179"/>
    <x v="179"/>
    <n v="1"/>
    <m/>
    <n v="9"/>
    <n v="8"/>
    <n v="10"/>
    <n v="8"/>
  </r>
  <r>
    <s v="Maksilofacijalna"/>
    <s v="Операције"/>
    <x v="180"/>
    <x v="180"/>
    <m/>
    <m/>
    <m/>
    <n v="1"/>
    <n v="0"/>
    <n v="1"/>
  </r>
  <r>
    <s v="Maksilofacijalna"/>
    <s v="Операције"/>
    <x v="181"/>
    <x v="181"/>
    <m/>
    <n v="1"/>
    <n v="1"/>
    <n v="1"/>
    <n v="1"/>
    <n v="2"/>
  </r>
  <r>
    <s v="Maksilofacijalna"/>
    <s v="Услуге"/>
    <x v="182"/>
    <x v="182"/>
    <m/>
    <n v="1"/>
    <n v="2"/>
    <m/>
    <n v="2"/>
    <n v="1"/>
  </r>
  <r>
    <s v="Maksilofacijalna"/>
    <s v="Операције"/>
    <x v="183"/>
    <x v="183"/>
    <m/>
    <n v="1"/>
    <m/>
    <m/>
    <n v="0"/>
    <n v="1"/>
  </r>
  <r>
    <s v="Maksilofacijalna"/>
    <s v="Операције"/>
    <x v="184"/>
    <x v="184"/>
    <m/>
    <m/>
    <m/>
    <n v="1"/>
    <n v="0"/>
    <n v="1"/>
  </r>
  <r>
    <s v="Maksilofacijalna"/>
    <s v="Операције"/>
    <x v="185"/>
    <x v="185"/>
    <m/>
    <m/>
    <m/>
    <n v="2"/>
    <n v="0"/>
    <n v="2"/>
  </r>
  <r>
    <s v="Maksilofacijalna"/>
    <s v="Операције"/>
    <x v="186"/>
    <x v="186"/>
    <m/>
    <m/>
    <m/>
    <n v="2"/>
    <n v="0"/>
    <n v="2"/>
  </r>
  <r>
    <s v="Maksilofacijalna"/>
    <s v="Операције"/>
    <x v="187"/>
    <x v="187"/>
    <m/>
    <m/>
    <n v="1"/>
    <m/>
    <n v="1"/>
    <n v="0"/>
  </r>
  <r>
    <s v="Maksilofacijalna"/>
    <s v="Операције"/>
    <x v="188"/>
    <x v="188"/>
    <m/>
    <m/>
    <m/>
    <m/>
    <n v="0"/>
    <n v="0"/>
  </r>
  <r>
    <s v="Maksilofacijalna"/>
    <s v="Операције"/>
    <x v="189"/>
    <x v="189"/>
    <m/>
    <m/>
    <m/>
    <n v="1"/>
    <n v="0"/>
    <n v="1"/>
  </r>
  <r>
    <s v="Maksilofacijalna"/>
    <s v="Операције"/>
    <x v="190"/>
    <x v="190"/>
    <m/>
    <m/>
    <n v="2"/>
    <n v="3"/>
    <n v="2"/>
    <n v="3"/>
  </r>
  <r>
    <s v="Maksilofacijalna"/>
    <s v="Операције"/>
    <x v="191"/>
    <x v="191"/>
    <m/>
    <n v="2"/>
    <n v="31"/>
    <n v="20"/>
    <n v="31"/>
    <n v="22"/>
  </r>
  <r>
    <s v="Maksilofacijalna"/>
    <s v="Операције"/>
    <x v="192"/>
    <x v="192"/>
    <m/>
    <m/>
    <m/>
    <n v="1"/>
    <n v="0"/>
    <n v="1"/>
  </r>
  <r>
    <s v="Maksilofacijalna"/>
    <s v="Операције"/>
    <x v="193"/>
    <x v="193"/>
    <m/>
    <m/>
    <m/>
    <n v="1"/>
    <n v="0"/>
    <n v="1"/>
  </r>
  <r>
    <s v="Maksilofacijalna"/>
    <s v="Операције"/>
    <x v="194"/>
    <x v="194"/>
    <m/>
    <m/>
    <m/>
    <n v="1"/>
    <n v="0"/>
    <n v="1"/>
  </r>
  <r>
    <s v="Maksilofacijalna"/>
    <s v="Операције"/>
    <x v="195"/>
    <x v="195"/>
    <m/>
    <m/>
    <n v="3"/>
    <n v="3"/>
    <n v="3"/>
    <n v="3"/>
  </r>
  <r>
    <s v="Maksilofacijalna"/>
    <s v="Операције"/>
    <x v="196"/>
    <x v="196"/>
    <m/>
    <m/>
    <n v="3"/>
    <n v="2"/>
    <n v="3"/>
    <n v="2"/>
  </r>
  <r>
    <s v="Maksilofacijalna"/>
    <s v="Операције"/>
    <x v="197"/>
    <x v="197"/>
    <m/>
    <m/>
    <n v="15"/>
    <n v="15"/>
    <n v="15"/>
    <n v="15"/>
  </r>
  <r>
    <s v="Maksilofacijalna"/>
    <s v="Операције"/>
    <x v="198"/>
    <x v="198"/>
    <m/>
    <m/>
    <n v="7"/>
    <n v="5"/>
    <n v="7"/>
    <n v="5"/>
  </r>
  <r>
    <s v="Maksilofacijalna"/>
    <s v="Операције"/>
    <x v="199"/>
    <x v="199"/>
    <m/>
    <m/>
    <n v="2"/>
    <n v="1"/>
    <n v="2"/>
    <n v="1"/>
  </r>
  <r>
    <s v="Maksilofacijalna"/>
    <s v="Операције"/>
    <x v="200"/>
    <x v="200"/>
    <m/>
    <m/>
    <m/>
    <n v="1"/>
    <n v="0"/>
    <n v="1"/>
  </r>
  <r>
    <s v="Maksilofacijalna"/>
    <s v="Операције"/>
    <x v="201"/>
    <x v="201"/>
    <m/>
    <m/>
    <m/>
    <n v="1"/>
    <n v="0"/>
    <n v="1"/>
  </r>
  <r>
    <s v="Maksilofacijalna"/>
    <s v="Операције"/>
    <x v="202"/>
    <x v="202"/>
    <m/>
    <m/>
    <n v="1"/>
    <n v="1"/>
    <n v="1"/>
    <n v="1"/>
  </r>
  <r>
    <s v="Maksilofacijalna"/>
    <s v="Операције"/>
    <x v="203"/>
    <x v="203"/>
    <m/>
    <m/>
    <m/>
    <n v="1"/>
    <n v="0"/>
    <n v="1"/>
  </r>
  <r>
    <s v="Maksilofacijalna"/>
    <s v="Операције"/>
    <x v="204"/>
    <x v="204"/>
    <m/>
    <m/>
    <m/>
    <n v="1"/>
    <n v="0"/>
    <n v="1"/>
  </r>
  <r>
    <s v="Maksilofacijalna"/>
    <s v="Операције"/>
    <x v="205"/>
    <x v="205"/>
    <m/>
    <m/>
    <m/>
    <n v="1"/>
    <n v="0"/>
    <n v="1"/>
  </r>
  <r>
    <s v="Maksilofacijalna"/>
    <s v="Операције"/>
    <x v="206"/>
    <x v="206"/>
    <m/>
    <m/>
    <n v="1"/>
    <n v="1"/>
    <n v="1"/>
    <n v="1"/>
  </r>
  <r>
    <s v="Maksilofacijalna"/>
    <s v="Операције"/>
    <x v="207"/>
    <x v="207"/>
    <m/>
    <m/>
    <n v="1"/>
    <n v="1"/>
    <n v="1"/>
    <n v="1"/>
  </r>
  <r>
    <s v="Maksilofacijalna"/>
    <s v="Операције"/>
    <x v="208"/>
    <x v="208"/>
    <m/>
    <m/>
    <m/>
    <n v="1"/>
    <n v="0"/>
    <n v="1"/>
  </r>
  <r>
    <s v="Maksilofacijalna"/>
    <s v="Операције"/>
    <x v="209"/>
    <x v="209"/>
    <m/>
    <m/>
    <n v="2"/>
    <n v="2"/>
    <n v="2"/>
    <n v="2"/>
  </r>
  <r>
    <s v="Maksilofacijalna"/>
    <s v="Операције"/>
    <x v="210"/>
    <x v="210"/>
    <m/>
    <m/>
    <m/>
    <n v="2"/>
    <n v="0"/>
    <n v="2"/>
  </r>
  <r>
    <s v="Maksilofacijalna"/>
    <s v="Операције"/>
    <x v="211"/>
    <x v="211"/>
    <m/>
    <m/>
    <m/>
    <n v="1"/>
    <n v="0"/>
    <n v="1"/>
  </r>
  <r>
    <s v="Maksilofacijalna"/>
    <s v="Операције"/>
    <x v="212"/>
    <x v="212"/>
    <m/>
    <m/>
    <m/>
    <n v="1"/>
    <n v="0"/>
    <n v="1"/>
  </r>
  <r>
    <s v="Maksilofacijalna"/>
    <s v="Операције"/>
    <x v="213"/>
    <x v="213"/>
    <n v="1"/>
    <n v="1"/>
    <n v="1"/>
    <n v="1"/>
    <n v="2"/>
    <n v="2"/>
  </r>
  <r>
    <s v="Maksilofacijalna"/>
    <s v="Операције"/>
    <x v="214"/>
    <x v="214"/>
    <m/>
    <m/>
    <n v="4"/>
    <n v="8"/>
    <n v="4"/>
    <n v="8"/>
  </r>
  <r>
    <s v="Maksilofacijalna"/>
    <s v="Операције"/>
    <x v="215"/>
    <x v="215"/>
    <m/>
    <m/>
    <m/>
    <n v="1"/>
    <n v="0"/>
    <n v="1"/>
  </r>
  <r>
    <s v="Maksilofacijalna"/>
    <s v="Операције"/>
    <x v="216"/>
    <x v="216"/>
    <m/>
    <m/>
    <m/>
    <n v="1"/>
    <n v="0"/>
    <n v="1"/>
  </r>
  <r>
    <s v="Maksilofacijalna"/>
    <s v="Операције"/>
    <x v="217"/>
    <x v="217"/>
    <m/>
    <m/>
    <m/>
    <n v="1"/>
    <n v="0"/>
    <n v="1"/>
  </r>
  <r>
    <s v="Maksilofacijalna"/>
    <s v="Операције"/>
    <x v="218"/>
    <x v="218"/>
    <m/>
    <m/>
    <n v="3"/>
    <n v="1"/>
    <n v="3"/>
    <n v="1"/>
  </r>
  <r>
    <s v="Maksilofacijalna"/>
    <s v="Операције"/>
    <x v="219"/>
    <x v="219"/>
    <n v="17"/>
    <n v="13"/>
    <n v="1"/>
    <n v="7"/>
    <n v="18"/>
    <n v="20"/>
  </r>
  <r>
    <s v="Maksilofacijalna"/>
    <s v="Операције"/>
    <x v="220"/>
    <x v="220"/>
    <m/>
    <m/>
    <m/>
    <n v="1"/>
    <n v="0"/>
    <n v="1"/>
  </r>
  <r>
    <s v="Maksilofacijalna"/>
    <s v="Операције"/>
    <x v="221"/>
    <x v="221"/>
    <m/>
    <m/>
    <m/>
    <n v="1"/>
    <n v="0"/>
    <n v="1"/>
  </r>
  <r>
    <s v="Maksilofacijalna"/>
    <s v="Операције"/>
    <x v="222"/>
    <x v="222"/>
    <m/>
    <m/>
    <m/>
    <n v="1"/>
    <n v="0"/>
    <n v="1"/>
  </r>
  <r>
    <s v="Maksilofacijalna"/>
    <s v="Операције"/>
    <x v="223"/>
    <x v="223"/>
    <m/>
    <m/>
    <m/>
    <n v="1"/>
    <n v="0"/>
    <n v="1"/>
  </r>
  <r>
    <s v="Maksilofacijalna"/>
    <s v="Операције"/>
    <x v="224"/>
    <x v="224"/>
    <m/>
    <m/>
    <m/>
    <n v="1"/>
    <n v="0"/>
    <n v="1"/>
  </r>
  <r>
    <s v="Maksilofacijalna"/>
    <s v="Операције"/>
    <x v="225"/>
    <x v="225"/>
    <m/>
    <m/>
    <m/>
    <n v="1"/>
    <n v="0"/>
    <n v="1"/>
  </r>
  <r>
    <s v="Maksilofacijalna"/>
    <s v="Операције"/>
    <x v="226"/>
    <x v="226"/>
    <m/>
    <m/>
    <m/>
    <n v="1"/>
    <n v="0"/>
    <n v="1"/>
  </r>
  <r>
    <s v="Maksilofacijalna"/>
    <s v="Операције"/>
    <x v="227"/>
    <x v="227"/>
    <m/>
    <n v="1"/>
    <n v="1"/>
    <n v="2"/>
    <n v="1"/>
    <n v="3"/>
  </r>
  <r>
    <s v="Maksilofacijalna"/>
    <s v="Операције"/>
    <x v="228"/>
    <x v="228"/>
    <m/>
    <m/>
    <m/>
    <n v="1"/>
    <n v="0"/>
    <n v="1"/>
  </r>
  <r>
    <s v="Maksilofacijalna"/>
    <s v="Операције"/>
    <x v="229"/>
    <x v="229"/>
    <m/>
    <m/>
    <n v="1"/>
    <n v="1"/>
    <n v="1"/>
    <n v="1"/>
  </r>
  <r>
    <s v="Maksilofacijalna"/>
    <s v="Операције"/>
    <x v="230"/>
    <x v="230"/>
    <m/>
    <m/>
    <n v="3"/>
    <n v="2"/>
    <n v="3"/>
    <n v="2"/>
  </r>
  <r>
    <s v="Maksilofacijalna"/>
    <s v="Операције"/>
    <x v="231"/>
    <x v="231"/>
    <m/>
    <m/>
    <m/>
    <n v="1"/>
    <n v="0"/>
    <n v="1"/>
  </r>
  <r>
    <s v="Maksilofacijalna"/>
    <s v="Операције"/>
    <x v="232"/>
    <x v="232"/>
    <m/>
    <m/>
    <n v="7"/>
    <n v="1"/>
    <n v="7"/>
    <n v="1"/>
  </r>
  <r>
    <s v="Maksilofacijalna"/>
    <s v="Операције"/>
    <x v="233"/>
    <x v="233"/>
    <m/>
    <m/>
    <n v="3"/>
    <n v="1"/>
    <n v="3"/>
    <n v="1"/>
  </r>
  <r>
    <s v="Maksilofacijalna"/>
    <s v="Операције"/>
    <x v="234"/>
    <x v="234"/>
    <m/>
    <m/>
    <n v="3"/>
    <n v="1"/>
    <n v="3"/>
    <n v="1"/>
  </r>
  <r>
    <s v="Maksilofacijalna"/>
    <s v="Операције"/>
    <x v="235"/>
    <x v="235"/>
    <m/>
    <m/>
    <m/>
    <n v="1"/>
    <n v="0"/>
    <n v="1"/>
  </r>
  <r>
    <s v="Maksilofacijalna"/>
    <s v="Операције"/>
    <x v="236"/>
    <x v="236"/>
    <m/>
    <m/>
    <n v="2"/>
    <n v="5"/>
    <n v="2"/>
    <n v="5"/>
  </r>
  <r>
    <s v="Maksilofacijalna"/>
    <s v="Операције"/>
    <x v="237"/>
    <x v="237"/>
    <m/>
    <m/>
    <m/>
    <n v="1"/>
    <n v="0"/>
    <n v="1"/>
  </r>
  <r>
    <s v="Maksilofacijalna"/>
    <s v="Операције"/>
    <x v="238"/>
    <x v="238"/>
    <m/>
    <m/>
    <n v="1"/>
    <n v="1"/>
    <n v="1"/>
    <n v="1"/>
  </r>
  <r>
    <s v="Maksilofacijalna"/>
    <s v="Операције"/>
    <x v="239"/>
    <x v="239"/>
    <m/>
    <m/>
    <n v="4"/>
    <n v="3"/>
    <n v="4"/>
    <n v="3"/>
  </r>
  <r>
    <s v="Maksilofacijalna"/>
    <s v="Операције"/>
    <x v="240"/>
    <x v="240"/>
    <m/>
    <m/>
    <n v="4"/>
    <n v="1"/>
    <n v="4"/>
    <n v="1"/>
  </r>
  <r>
    <s v="Maksilofacijalna"/>
    <s v="Операције"/>
    <x v="241"/>
    <x v="241"/>
    <m/>
    <m/>
    <n v="3"/>
    <n v="2"/>
    <n v="3"/>
    <n v="2"/>
  </r>
  <r>
    <s v="Maksilofacijalna"/>
    <s v="Операције"/>
    <x v="242"/>
    <x v="242"/>
    <m/>
    <m/>
    <n v="3"/>
    <n v="1"/>
    <n v="3"/>
    <n v="1"/>
  </r>
  <r>
    <s v="Maksilofacijalna"/>
    <s v="Операције"/>
    <x v="243"/>
    <x v="243"/>
    <m/>
    <m/>
    <m/>
    <n v="1"/>
    <n v="0"/>
    <n v="1"/>
  </r>
  <r>
    <s v="Maksilofacijalna"/>
    <s v="Операције"/>
    <x v="244"/>
    <x v="244"/>
    <m/>
    <m/>
    <m/>
    <n v="1"/>
    <n v="0"/>
    <n v="1"/>
  </r>
  <r>
    <s v="Maksilofacijalna"/>
    <s v="Операције"/>
    <x v="245"/>
    <x v="245"/>
    <m/>
    <m/>
    <m/>
    <n v="1"/>
    <n v="0"/>
    <n v="1"/>
  </r>
  <r>
    <s v="Maksilofacijalna"/>
    <s v="Операције"/>
    <x v="246"/>
    <x v="246"/>
    <m/>
    <m/>
    <m/>
    <n v="1"/>
    <n v="0"/>
    <n v="1"/>
  </r>
  <r>
    <s v="Maksilofacijalna"/>
    <s v="Операције"/>
    <x v="247"/>
    <x v="247"/>
    <m/>
    <m/>
    <n v="1"/>
    <n v="1"/>
    <n v="1"/>
    <n v="1"/>
  </r>
  <r>
    <s v="Maksilofacijalna"/>
    <s v="Операције"/>
    <x v="248"/>
    <x v="248"/>
    <m/>
    <m/>
    <n v="1"/>
    <n v="1"/>
    <n v="1"/>
    <n v="1"/>
  </r>
  <r>
    <s v="Maksilofacijalna"/>
    <s v="Операције"/>
    <x v="249"/>
    <x v="249"/>
    <m/>
    <m/>
    <m/>
    <n v="1"/>
    <n v="0"/>
    <n v="1"/>
  </r>
  <r>
    <s v="Maksilofacijalna"/>
    <s v="Операције"/>
    <x v="250"/>
    <x v="250"/>
    <m/>
    <m/>
    <m/>
    <n v="1"/>
    <n v="0"/>
    <n v="1"/>
  </r>
  <r>
    <s v="Maksilofacijalna"/>
    <s v="Операције"/>
    <x v="251"/>
    <x v="251"/>
    <m/>
    <m/>
    <m/>
    <n v="1"/>
    <n v="0"/>
    <n v="1"/>
  </r>
  <r>
    <s v="Maksilofacijalna"/>
    <s v="Операције"/>
    <x v="252"/>
    <x v="252"/>
    <m/>
    <m/>
    <m/>
    <n v="1"/>
    <n v="0"/>
    <n v="1"/>
  </r>
  <r>
    <s v="Maksilofacijalna"/>
    <s v="Операције"/>
    <x v="253"/>
    <x v="253"/>
    <m/>
    <m/>
    <m/>
    <n v="1"/>
    <n v="0"/>
    <n v="1"/>
  </r>
  <r>
    <s v="Maksilofacijalna"/>
    <s v="Операције"/>
    <x v="254"/>
    <x v="254"/>
    <m/>
    <m/>
    <n v="1"/>
    <n v="1"/>
    <n v="1"/>
    <n v="1"/>
  </r>
  <r>
    <s v="Maksilofacijalna"/>
    <s v="Операције"/>
    <x v="255"/>
    <x v="255"/>
    <n v="1"/>
    <n v="4"/>
    <n v="2"/>
    <n v="1"/>
    <n v="3"/>
    <n v="5"/>
  </r>
  <r>
    <s v="Maksilofacijalna"/>
    <s v="Операције"/>
    <x v="256"/>
    <x v="256"/>
    <n v="12"/>
    <n v="15"/>
    <n v="18"/>
    <n v="20"/>
    <n v="30"/>
    <n v="35"/>
  </r>
  <r>
    <s v="Maksilofacijalna"/>
    <s v="Операције"/>
    <x v="257"/>
    <x v="257"/>
    <m/>
    <n v="1"/>
    <m/>
    <m/>
    <n v="0"/>
    <n v="1"/>
  </r>
  <r>
    <s v="Maksilofacijalna"/>
    <s v="Операције"/>
    <x v="258"/>
    <x v="258"/>
    <m/>
    <n v="1"/>
    <m/>
    <m/>
    <n v="0"/>
    <n v="1"/>
  </r>
  <r>
    <s v="Maksilofacijalna"/>
    <s v="Операције"/>
    <x v="259"/>
    <x v="259"/>
    <m/>
    <m/>
    <m/>
    <n v="1"/>
    <n v="0"/>
    <n v="1"/>
  </r>
  <r>
    <s v="Maksilofacijalna"/>
    <s v="Операције"/>
    <x v="260"/>
    <x v="260"/>
    <m/>
    <m/>
    <m/>
    <n v="1"/>
    <n v="0"/>
    <n v="1"/>
  </r>
  <r>
    <s v="Maksilofacijalna"/>
    <s v="Операције"/>
    <x v="261"/>
    <x v="261"/>
    <n v="1"/>
    <m/>
    <n v="1"/>
    <n v="5"/>
    <n v="2"/>
    <n v="5"/>
  </r>
  <r>
    <s v="Maksilofacijalna"/>
    <s v="Операције"/>
    <x v="262"/>
    <x v="262"/>
    <m/>
    <m/>
    <n v="1"/>
    <n v="1"/>
    <n v="1"/>
    <n v="1"/>
  </r>
  <r>
    <s v="Maksilofacijalna"/>
    <s v="Операције"/>
    <x v="263"/>
    <x v="263"/>
    <m/>
    <m/>
    <m/>
    <n v="1"/>
    <n v="0"/>
    <n v="1"/>
  </r>
  <r>
    <s v="Maksilofacijalna"/>
    <s v="Операције"/>
    <x v="264"/>
    <x v="264"/>
    <m/>
    <m/>
    <n v="2"/>
    <n v="1"/>
    <n v="2"/>
    <n v="1"/>
  </r>
  <r>
    <s v="Maksilofacijalna"/>
    <s v="Операције"/>
    <x v="265"/>
    <x v="265"/>
    <m/>
    <n v="1"/>
    <n v="11"/>
    <n v="10"/>
    <n v="11"/>
    <n v="11"/>
  </r>
  <r>
    <s v="Maksilofacijalna"/>
    <s v="Операције"/>
    <x v="266"/>
    <x v="266"/>
    <m/>
    <m/>
    <n v="9"/>
    <n v="9"/>
    <n v="9"/>
    <n v="9"/>
  </r>
  <r>
    <s v="Maksilofacijalna"/>
    <s v="Операције"/>
    <x v="267"/>
    <x v="267"/>
    <m/>
    <n v="2"/>
    <n v="9"/>
    <n v="4"/>
    <n v="9"/>
    <n v="6"/>
  </r>
  <r>
    <s v="Maksilofacijalna"/>
    <s v="Операције"/>
    <x v="268"/>
    <x v="268"/>
    <m/>
    <n v="1"/>
    <n v="11"/>
    <n v="9"/>
    <n v="11"/>
    <n v="10"/>
  </r>
  <r>
    <s v="Maksilofacijalna"/>
    <s v="Операције"/>
    <x v="269"/>
    <x v="269"/>
    <m/>
    <m/>
    <n v="4"/>
    <n v="2"/>
    <n v="4"/>
    <n v="2"/>
  </r>
  <r>
    <s v="Maksilofacijalna"/>
    <s v="Операције"/>
    <x v="270"/>
    <x v="270"/>
    <m/>
    <n v="2"/>
    <n v="15"/>
    <n v="13"/>
    <n v="15"/>
    <n v="15"/>
  </r>
  <r>
    <s v="Maksilofacijalna"/>
    <s v="Операције"/>
    <x v="271"/>
    <x v="271"/>
    <m/>
    <m/>
    <n v="1"/>
    <n v="1"/>
    <n v="1"/>
    <n v="1"/>
  </r>
  <r>
    <s v="Maksilofacijalna"/>
    <s v="Операције"/>
    <x v="272"/>
    <x v="272"/>
    <m/>
    <m/>
    <n v="3"/>
    <n v="3"/>
    <n v="3"/>
    <n v="3"/>
  </r>
  <r>
    <s v="Maksilofacijalna"/>
    <s v="Операције"/>
    <x v="273"/>
    <x v="273"/>
    <m/>
    <m/>
    <n v="2"/>
    <n v="1"/>
    <n v="2"/>
    <n v="1"/>
  </r>
  <r>
    <s v="Maksilofacijalna"/>
    <s v="Операције"/>
    <x v="274"/>
    <x v="274"/>
    <m/>
    <m/>
    <n v="13"/>
    <n v="7"/>
    <n v="13"/>
    <n v="7"/>
  </r>
  <r>
    <s v="Maksilofacijalna"/>
    <s v="Операције"/>
    <x v="275"/>
    <x v="275"/>
    <m/>
    <m/>
    <n v="11"/>
    <n v="5"/>
    <n v="11"/>
    <n v="5"/>
  </r>
  <r>
    <s v="Maksilofacijalna"/>
    <s v="Операције"/>
    <x v="276"/>
    <x v="276"/>
    <m/>
    <n v="2"/>
    <n v="37"/>
    <n v="28"/>
    <n v="37"/>
    <n v="30"/>
  </r>
  <r>
    <s v="Maksilofacijalna"/>
    <s v="Операције"/>
    <x v="277"/>
    <x v="277"/>
    <m/>
    <m/>
    <m/>
    <n v="1"/>
    <n v="0"/>
    <n v="1"/>
  </r>
  <r>
    <s v="Maksilofacijalna"/>
    <s v="Операције"/>
    <x v="278"/>
    <x v="278"/>
    <m/>
    <m/>
    <n v="9"/>
    <n v="5"/>
    <n v="9"/>
    <n v="5"/>
  </r>
  <r>
    <s v="Maksilofacijalna"/>
    <s v="Операције"/>
    <x v="279"/>
    <x v="279"/>
    <m/>
    <m/>
    <n v="2"/>
    <n v="1"/>
    <n v="2"/>
    <n v="1"/>
  </r>
  <r>
    <s v="Maksilofacijalna"/>
    <s v="Операције"/>
    <x v="280"/>
    <x v="280"/>
    <m/>
    <m/>
    <n v="1"/>
    <n v="4"/>
    <n v="1"/>
    <n v="4"/>
  </r>
  <r>
    <s v="Maksilofacijalna"/>
    <s v="Операције"/>
    <x v="281"/>
    <x v="281"/>
    <m/>
    <m/>
    <m/>
    <n v="2"/>
    <n v="0"/>
    <n v="2"/>
  </r>
  <r>
    <s v="Maksilofacijalna"/>
    <s v="Операције"/>
    <x v="282"/>
    <x v="282"/>
    <m/>
    <m/>
    <n v="2"/>
    <n v="1"/>
    <n v="2"/>
    <n v="1"/>
  </r>
  <r>
    <s v="Maksilofacijalna"/>
    <s v="Операције"/>
    <x v="283"/>
    <x v="283"/>
    <m/>
    <m/>
    <m/>
    <n v="1"/>
    <n v="0"/>
    <n v="1"/>
  </r>
  <r>
    <s v="Maksilofacijalna"/>
    <s v="Операције"/>
    <x v="284"/>
    <x v="284"/>
    <m/>
    <m/>
    <m/>
    <n v="1"/>
    <n v="0"/>
    <n v="1"/>
  </r>
  <r>
    <s v="Maksilofacijalna"/>
    <s v="Операције"/>
    <x v="285"/>
    <x v="285"/>
    <m/>
    <m/>
    <n v="1"/>
    <n v="1"/>
    <n v="1"/>
    <n v="1"/>
  </r>
  <r>
    <s v="Maksilofacijalna"/>
    <s v="Операције"/>
    <x v="286"/>
    <x v="286"/>
    <m/>
    <m/>
    <n v="4"/>
    <n v="1"/>
    <n v="4"/>
    <n v="1"/>
  </r>
  <r>
    <s v="Maksilofacijalna"/>
    <s v="Операције"/>
    <x v="287"/>
    <x v="287"/>
    <m/>
    <m/>
    <m/>
    <n v="1"/>
    <n v="0"/>
    <n v="1"/>
  </r>
  <r>
    <s v="Maksilofacijalna"/>
    <s v="Операције"/>
    <x v="288"/>
    <x v="288"/>
    <m/>
    <m/>
    <m/>
    <n v="1"/>
    <n v="0"/>
    <n v="1"/>
  </r>
  <r>
    <s v="Maksilofacijalna"/>
    <s v="Операције"/>
    <x v="289"/>
    <x v="289"/>
    <m/>
    <m/>
    <n v="4"/>
    <n v="5"/>
    <n v="4"/>
    <n v="5"/>
  </r>
  <r>
    <s v="Maksilofacijalna"/>
    <s v="Операције"/>
    <x v="290"/>
    <x v="290"/>
    <m/>
    <m/>
    <n v="2"/>
    <n v="1"/>
    <n v="2"/>
    <n v="1"/>
  </r>
  <r>
    <s v="Maksilofacijalna"/>
    <s v="Операције"/>
    <x v="291"/>
    <x v="291"/>
    <m/>
    <m/>
    <n v="3"/>
    <n v="2"/>
    <n v="3"/>
    <n v="2"/>
  </r>
  <r>
    <s v="Maksilofacijalna"/>
    <s v="Операције"/>
    <x v="292"/>
    <x v="292"/>
    <m/>
    <m/>
    <n v="8"/>
    <n v="4"/>
    <n v="8"/>
    <n v="4"/>
  </r>
  <r>
    <s v="Maksilofacijalna"/>
    <s v="Операције"/>
    <x v="293"/>
    <x v="293"/>
    <m/>
    <n v="3"/>
    <n v="13"/>
    <n v="6"/>
    <n v="13"/>
    <n v="9"/>
  </r>
  <r>
    <s v="Maksilofacijalna"/>
    <s v="Операције"/>
    <x v="294"/>
    <x v="294"/>
    <m/>
    <m/>
    <m/>
    <n v="1"/>
    <n v="0"/>
    <n v="1"/>
  </r>
  <r>
    <s v="Maksilofacijalna"/>
    <s v="Операције"/>
    <x v="295"/>
    <x v="295"/>
    <m/>
    <m/>
    <m/>
    <n v="1"/>
    <n v="0"/>
    <n v="1"/>
  </r>
  <r>
    <s v="Maksilofacijalna"/>
    <s v="Операције"/>
    <x v="296"/>
    <x v="296"/>
    <m/>
    <m/>
    <m/>
    <n v="1"/>
    <n v="0"/>
    <n v="1"/>
  </r>
  <r>
    <s v="Maksilofacijalna"/>
    <s v="Операције"/>
    <x v="297"/>
    <x v="297"/>
    <m/>
    <m/>
    <m/>
    <n v="1"/>
    <n v="0"/>
    <n v="1"/>
  </r>
  <r>
    <s v="Maksilofacijalna"/>
    <s v="Операције"/>
    <x v="298"/>
    <x v="298"/>
    <m/>
    <m/>
    <n v="2"/>
    <n v="1"/>
    <n v="2"/>
    <n v="1"/>
  </r>
  <r>
    <s v="Maksilofacijalna"/>
    <s v="Операције"/>
    <x v="299"/>
    <x v="299"/>
    <m/>
    <m/>
    <m/>
    <n v="1"/>
    <n v="0"/>
    <n v="1"/>
  </r>
  <r>
    <s v="Maksilofacijalna"/>
    <s v="Услуге"/>
    <x v="300"/>
    <x v="300"/>
    <n v="9"/>
    <n v="14"/>
    <n v="14"/>
    <n v="8"/>
    <n v="23"/>
    <n v="22"/>
  </r>
  <r>
    <s v="Maksilofacijalna"/>
    <s v="Операције"/>
    <x v="301"/>
    <x v="301"/>
    <n v="1"/>
    <m/>
    <n v="4"/>
    <n v="1"/>
    <n v="5"/>
    <n v="1"/>
  </r>
  <r>
    <s v="Maksilofacijalna"/>
    <s v="Операције"/>
    <x v="302"/>
    <x v="302"/>
    <m/>
    <m/>
    <m/>
    <n v="1"/>
    <n v="0"/>
    <n v="1"/>
  </r>
  <r>
    <s v="Maksilofacijalna"/>
    <s v="Операције"/>
    <x v="303"/>
    <x v="303"/>
    <m/>
    <m/>
    <m/>
    <n v="2"/>
    <n v="0"/>
    <n v="2"/>
  </r>
  <r>
    <s v="Maksilofacijalna"/>
    <s v="Операције"/>
    <x v="304"/>
    <x v="304"/>
    <n v="2"/>
    <m/>
    <n v="3"/>
    <n v="3"/>
    <n v="5"/>
    <n v="3"/>
  </r>
  <r>
    <s v="Maksilofacijalna"/>
    <s v="Операције"/>
    <x v="305"/>
    <x v="305"/>
    <m/>
    <m/>
    <m/>
    <n v="1"/>
    <n v="0"/>
    <n v="1"/>
  </r>
  <r>
    <s v="Maksilofacijalna"/>
    <s v="Операције"/>
    <x v="306"/>
    <x v="306"/>
    <m/>
    <m/>
    <n v="83"/>
    <n v="80"/>
    <n v="83"/>
    <n v="80"/>
  </r>
  <r>
    <s v="Maksilofacijalna"/>
    <s v="Операције"/>
    <x v="307"/>
    <x v="307"/>
    <m/>
    <m/>
    <m/>
    <n v="1"/>
    <n v="0"/>
    <n v="1"/>
  </r>
  <r>
    <s v="Maksilofacijalna"/>
    <s v="Операције"/>
    <x v="308"/>
    <x v="308"/>
    <m/>
    <m/>
    <n v="1"/>
    <n v="1"/>
    <n v="1"/>
    <n v="1"/>
  </r>
  <r>
    <s v="Maksilofacijalna"/>
    <s v="Операције"/>
    <x v="309"/>
    <x v="309"/>
    <m/>
    <m/>
    <n v="4"/>
    <n v="2"/>
    <n v="4"/>
    <n v="2"/>
  </r>
  <r>
    <s v="Maksilofacijalna"/>
    <s v="Операције"/>
    <x v="310"/>
    <x v="310"/>
    <m/>
    <n v="1"/>
    <n v="1"/>
    <n v="4"/>
    <n v="1"/>
    <n v="5"/>
  </r>
  <r>
    <s v="Maksilofacijalna"/>
    <s v="Операције"/>
    <x v="311"/>
    <x v="311"/>
    <m/>
    <m/>
    <n v="1"/>
    <n v="1"/>
    <n v="1"/>
    <n v="1"/>
  </r>
  <r>
    <s v="Maksilofacijalna"/>
    <s v="Операције"/>
    <x v="312"/>
    <x v="312"/>
    <n v="1"/>
    <n v="2"/>
    <n v="7"/>
    <n v="1"/>
    <n v="8"/>
    <n v="3"/>
  </r>
  <r>
    <s v="Maksilofacijalna"/>
    <s v="Операције"/>
    <x v="313"/>
    <x v="313"/>
    <m/>
    <n v="1"/>
    <m/>
    <n v="1"/>
    <n v="0"/>
    <n v="2"/>
  </r>
  <r>
    <s v="Maksilofacijalna"/>
    <s v="Операције"/>
    <x v="314"/>
    <x v="314"/>
    <m/>
    <n v="1"/>
    <n v="1"/>
    <m/>
    <n v="1"/>
    <n v="1"/>
  </r>
  <r>
    <s v="Maksilofacijalna"/>
    <s v="Операције"/>
    <x v="315"/>
    <x v="315"/>
    <m/>
    <m/>
    <m/>
    <n v="2"/>
    <n v="0"/>
    <n v="2"/>
  </r>
  <r>
    <s v="Maksilofacijalna"/>
    <s v="Операције"/>
    <x v="316"/>
    <x v="316"/>
    <m/>
    <m/>
    <n v="1"/>
    <n v="1"/>
    <n v="1"/>
    <n v="1"/>
  </r>
  <r>
    <s v="Maksilofacijalna"/>
    <s v="Операције"/>
    <x v="317"/>
    <x v="317"/>
    <m/>
    <m/>
    <m/>
    <n v="1"/>
    <n v="0"/>
    <n v="1"/>
  </r>
  <r>
    <s v="Maksilofacijalna"/>
    <s v="Операције"/>
    <x v="318"/>
    <x v="318"/>
    <m/>
    <m/>
    <m/>
    <n v="1"/>
    <n v="0"/>
    <n v="1"/>
  </r>
  <r>
    <s v="Maksilofacijalna"/>
    <s v="Операције"/>
    <x v="319"/>
    <x v="319"/>
    <m/>
    <m/>
    <m/>
    <m/>
    <n v="0"/>
    <n v="0"/>
  </r>
  <r>
    <s v="Maksilofacijalna"/>
    <s v="Операције"/>
    <x v="320"/>
    <x v="320"/>
    <m/>
    <m/>
    <n v="1"/>
    <n v="1"/>
    <n v="1"/>
    <n v="1"/>
  </r>
  <r>
    <s v="Maksilofacijalna"/>
    <s v="Операције"/>
    <x v="321"/>
    <x v="321"/>
    <m/>
    <m/>
    <n v="692"/>
    <n v="600"/>
    <n v="692"/>
    <n v="600"/>
  </r>
  <r>
    <s v="Maksilofacijalna"/>
    <s v="Операције"/>
    <x v="322"/>
    <x v="322"/>
    <m/>
    <m/>
    <m/>
    <n v="1"/>
    <n v="0"/>
    <n v="1"/>
  </r>
  <r>
    <s v="Maksilofacijalna"/>
    <s v="Операције"/>
    <x v="323"/>
    <x v="323"/>
    <m/>
    <m/>
    <n v="1"/>
    <n v="1"/>
    <n v="1"/>
    <n v="1"/>
  </r>
  <r>
    <s v="Maksilofacijalna"/>
    <s v="Операције"/>
    <x v="324"/>
    <x v="324"/>
    <m/>
    <m/>
    <m/>
    <n v="1"/>
    <n v="0"/>
    <n v="1"/>
  </r>
  <r>
    <s v="Maksilofacijalna"/>
    <s v="Операције"/>
    <x v="325"/>
    <x v="325"/>
    <m/>
    <m/>
    <n v="1"/>
    <n v="1"/>
    <n v="1"/>
    <n v="1"/>
  </r>
  <r>
    <s v="Maksilofacijalna"/>
    <s v="Операције"/>
    <x v="326"/>
    <x v="326"/>
    <m/>
    <m/>
    <m/>
    <n v="1"/>
    <n v="0"/>
    <n v="1"/>
  </r>
  <r>
    <s v="Maksilofacijalna"/>
    <s v="Операције"/>
    <x v="327"/>
    <x v="327"/>
    <m/>
    <m/>
    <m/>
    <n v="1"/>
    <n v="0"/>
    <n v="1"/>
  </r>
  <r>
    <s v="Maksilofacijalna"/>
    <s v="Операције"/>
    <x v="328"/>
    <x v="328"/>
    <m/>
    <m/>
    <n v="1"/>
    <n v="1"/>
    <n v="1"/>
    <n v="1"/>
  </r>
  <r>
    <s v="Maksilofacijalna"/>
    <s v="Операције"/>
    <x v="329"/>
    <x v="329"/>
    <m/>
    <m/>
    <m/>
    <n v="1"/>
    <n v="0"/>
    <n v="1"/>
  </r>
  <r>
    <s v="Maksilofacijalna"/>
    <s v="Операције"/>
    <x v="330"/>
    <x v="330"/>
    <m/>
    <m/>
    <n v="2"/>
    <n v="1"/>
    <n v="2"/>
    <n v="1"/>
  </r>
  <r>
    <s v="Maksilofacijalna"/>
    <s v="Операције"/>
    <x v="331"/>
    <x v="331"/>
    <m/>
    <m/>
    <m/>
    <n v="1"/>
    <n v="0"/>
    <n v="1"/>
  </r>
  <r>
    <s v="Maksilofacijalna"/>
    <s v="Операције"/>
    <x v="332"/>
    <x v="332"/>
    <m/>
    <m/>
    <m/>
    <n v="1"/>
    <n v="0"/>
    <n v="1"/>
  </r>
  <r>
    <s v="Maksilofacijalna"/>
    <s v="Операције"/>
    <x v="333"/>
    <x v="333"/>
    <m/>
    <m/>
    <m/>
    <n v="1"/>
    <n v="0"/>
    <n v="1"/>
  </r>
  <r>
    <s v="Maksilofacijalna"/>
    <s v="Операције"/>
    <x v="334"/>
    <x v="334"/>
    <m/>
    <m/>
    <n v="1"/>
    <n v="1"/>
    <n v="1"/>
    <n v="1"/>
  </r>
  <r>
    <s v="Maksilofacijalna"/>
    <s v="Операције"/>
    <x v="335"/>
    <x v="335"/>
    <m/>
    <m/>
    <m/>
    <n v="1"/>
    <n v="0"/>
    <n v="1"/>
  </r>
  <r>
    <s v="Maksilofacijalna"/>
    <s v="Операције"/>
    <x v="336"/>
    <x v="336"/>
    <m/>
    <m/>
    <m/>
    <n v="1"/>
    <n v="0"/>
    <n v="1"/>
  </r>
  <r>
    <s v="Maksilofacijalna"/>
    <s v="Операције"/>
    <x v="337"/>
    <x v="337"/>
    <m/>
    <m/>
    <n v="1"/>
    <n v="1"/>
    <n v="1"/>
    <n v="1"/>
  </r>
  <r>
    <s v="Maksilofacijalna"/>
    <s v="Операције"/>
    <x v="338"/>
    <x v="338"/>
    <m/>
    <m/>
    <m/>
    <n v="1"/>
    <m/>
    <m/>
  </r>
  <r>
    <s v="Maksilofacijalna"/>
    <s v="Операције"/>
    <x v="339"/>
    <x v="339"/>
    <m/>
    <m/>
    <m/>
    <n v="1"/>
    <n v="0"/>
    <n v="1"/>
  </r>
  <r>
    <s v="Maksilofacijalna"/>
    <s v="Операције"/>
    <x v="340"/>
    <x v="340"/>
    <n v="30"/>
    <n v="35"/>
    <n v="12"/>
    <n v="15"/>
    <n v="42"/>
    <n v="50"/>
  </r>
  <r>
    <m/>
    <s v="Остале услуге"/>
    <x v="0"/>
    <x v="0"/>
    <m/>
    <m/>
    <m/>
    <m/>
    <m/>
    <m/>
  </r>
  <r>
    <s v="Maksilofacijalna"/>
    <s v="Услуге"/>
    <x v="341"/>
    <x v="341"/>
    <n v="3"/>
    <n v="6"/>
    <m/>
    <m/>
    <n v="3"/>
    <n v="6"/>
  </r>
  <r>
    <s v="Maksilofacijalna"/>
    <s v="Услуге"/>
    <x v="342"/>
    <x v="342"/>
    <n v="1477"/>
    <n v="1400"/>
    <m/>
    <m/>
    <n v="1477"/>
    <n v="1400"/>
  </r>
  <r>
    <s v="Maksilofacijalna"/>
    <s v="Услуге"/>
    <x v="343"/>
    <x v="343"/>
    <n v="7"/>
    <n v="4"/>
    <m/>
    <m/>
    <n v="7"/>
    <n v="4"/>
  </r>
  <r>
    <s v="Maksilofacijalna"/>
    <s v="Услуге"/>
    <x v="344"/>
    <x v="344"/>
    <m/>
    <m/>
    <m/>
    <m/>
    <n v="0"/>
    <n v="0"/>
  </r>
  <r>
    <s v="Maksilofacijalna"/>
    <s v="Услуге"/>
    <x v="345"/>
    <x v="345"/>
    <m/>
    <m/>
    <m/>
    <m/>
    <n v="0"/>
    <n v="0"/>
  </r>
  <r>
    <s v="Maksilofacijalna"/>
    <s v="Услуге"/>
    <x v="346"/>
    <x v="346"/>
    <m/>
    <m/>
    <m/>
    <m/>
    <n v="0"/>
    <n v="0"/>
  </r>
  <r>
    <s v="Maksilofacijalna"/>
    <s v="Услуге"/>
    <x v="347"/>
    <x v="347"/>
    <n v="3583"/>
    <n v="3583"/>
    <m/>
    <m/>
    <n v="3583"/>
    <n v="3583"/>
  </r>
  <r>
    <s v="Maksilofacijalna"/>
    <s v="Услуге"/>
    <x v="348"/>
    <x v="348"/>
    <m/>
    <m/>
    <m/>
    <m/>
    <n v="0"/>
    <n v="0"/>
  </r>
  <r>
    <s v="Maksilofacijalna"/>
    <s v="Услуге"/>
    <x v="349"/>
    <x v="349"/>
    <n v="3"/>
    <n v="5"/>
    <m/>
    <m/>
    <n v="3"/>
    <n v="5"/>
  </r>
  <r>
    <s v="Maksilofacijalna"/>
    <s v="Услуге"/>
    <x v="350"/>
    <x v="350"/>
    <m/>
    <m/>
    <m/>
    <m/>
    <n v="0"/>
    <n v="0"/>
  </r>
  <r>
    <s v="Maksilofacijalna"/>
    <s v="Услуге"/>
    <x v="351"/>
    <x v="351"/>
    <m/>
    <m/>
    <m/>
    <m/>
    <n v="0"/>
    <n v="0"/>
  </r>
  <r>
    <s v="Maksilofacijalna"/>
    <s v="Услуге"/>
    <x v="352"/>
    <x v="352"/>
    <m/>
    <m/>
    <m/>
    <m/>
    <n v="0"/>
    <n v="0"/>
  </r>
  <r>
    <s v="Maksilofacijalna"/>
    <s v="Услуге"/>
    <x v="353"/>
    <x v="353"/>
    <n v="8"/>
    <n v="10"/>
    <m/>
    <m/>
    <n v="8"/>
    <n v="10"/>
  </r>
  <r>
    <s v="Maksilofacijalna"/>
    <s v="Услуге"/>
    <x v="354"/>
    <x v="354"/>
    <n v="1"/>
    <n v="1"/>
    <m/>
    <m/>
    <n v="1"/>
    <n v="1"/>
  </r>
  <r>
    <s v="Maksilofacijalna"/>
    <s v="Услуге"/>
    <x v="355"/>
    <x v="355"/>
    <n v="1"/>
    <n v="1"/>
    <m/>
    <m/>
    <n v="1"/>
    <n v="1"/>
  </r>
  <r>
    <s v="Maksilofacijalna"/>
    <m/>
    <x v="0"/>
    <x v="0"/>
    <m/>
    <m/>
    <m/>
    <m/>
    <n v="0"/>
    <n v="0"/>
  </r>
  <r>
    <s v="Maksilofacijalna"/>
    <s v="Услуге"/>
    <x v="356"/>
    <x v="356"/>
    <n v="289"/>
    <n v="250"/>
    <m/>
    <m/>
    <n v="289"/>
    <n v="250"/>
  </r>
  <r>
    <s v="Maksilofacijalna"/>
    <m/>
    <x v="0"/>
    <x v="0"/>
    <m/>
    <m/>
    <m/>
    <m/>
    <n v="0"/>
    <n v="0"/>
  </r>
  <r>
    <s v="Maksilofacijalna"/>
    <s v="Услуге"/>
    <x v="357"/>
    <x v="357"/>
    <m/>
    <m/>
    <m/>
    <m/>
    <n v="0"/>
    <n v="0"/>
  </r>
  <r>
    <s v="Maksilofacijalna"/>
    <s v="Услуге"/>
    <x v="358"/>
    <x v="358"/>
    <m/>
    <m/>
    <m/>
    <m/>
    <n v="0"/>
    <n v="0"/>
  </r>
  <r>
    <s v="Maksilofacijalna"/>
    <s v="Услуге"/>
    <x v="359"/>
    <x v="359"/>
    <m/>
    <m/>
    <m/>
    <m/>
    <n v="0"/>
    <n v="0"/>
  </r>
  <r>
    <s v="Maksilofacijalna"/>
    <s v="Услуге"/>
    <x v="360"/>
    <x v="360"/>
    <m/>
    <m/>
    <m/>
    <m/>
    <n v="0"/>
    <n v="0"/>
  </r>
  <r>
    <s v="Maksilofacijalna"/>
    <s v="Услуге"/>
    <x v="361"/>
    <x v="361"/>
    <m/>
    <m/>
    <m/>
    <m/>
    <n v="0"/>
    <n v="0"/>
  </r>
  <r>
    <s v="Maksilofacijalna"/>
    <s v="Услуге"/>
    <x v="362"/>
    <x v="362"/>
    <m/>
    <m/>
    <m/>
    <m/>
    <n v="0"/>
    <n v="0"/>
  </r>
  <r>
    <s v="Maksilofacijalna"/>
    <s v="Услуге"/>
    <x v="363"/>
    <x v="363"/>
    <m/>
    <m/>
    <m/>
    <m/>
    <n v="0"/>
    <n v="0"/>
  </r>
  <r>
    <s v="Maksilofacijalna"/>
    <s v="Услуге"/>
    <x v="364"/>
    <x v="364"/>
    <m/>
    <m/>
    <m/>
    <m/>
    <n v="0"/>
    <n v="0"/>
  </r>
  <r>
    <s v="Maksilofacijalna"/>
    <s v="Услуге"/>
    <x v="365"/>
    <x v="365"/>
    <m/>
    <m/>
    <m/>
    <m/>
    <n v="0"/>
    <n v="0"/>
  </r>
  <r>
    <s v="Maksilofacijalna"/>
    <s v="Услуге"/>
    <x v="366"/>
    <x v="366"/>
    <m/>
    <m/>
    <m/>
    <m/>
    <n v="0"/>
    <n v="0"/>
  </r>
  <r>
    <s v="Maksilofacijalna"/>
    <s v="Услуге"/>
    <x v="367"/>
    <x v="367"/>
    <m/>
    <m/>
    <m/>
    <m/>
    <n v="0"/>
    <n v="0"/>
  </r>
  <r>
    <s v="Maksilofacijalna"/>
    <s v="Услуге"/>
    <x v="368"/>
    <x v="368"/>
    <m/>
    <m/>
    <m/>
    <m/>
    <n v="0"/>
    <n v="0"/>
  </r>
  <r>
    <s v="Maksilofacijalna"/>
    <s v="Услуге"/>
    <x v="369"/>
    <x v="369"/>
    <m/>
    <m/>
    <m/>
    <m/>
    <n v="0"/>
    <n v="0"/>
  </r>
  <r>
    <s v="Maksilofacijalna"/>
    <s v="Услуге"/>
    <x v="370"/>
    <x v="370"/>
    <m/>
    <m/>
    <m/>
    <m/>
    <n v="0"/>
    <n v="0"/>
  </r>
  <r>
    <s v="Maksilofacijalna"/>
    <s v="Услуге"/>
    <x v="371"/>
    <x v="371"/>
    <m/>
    <m/>
    <m/>
    <m/>
    <n v="0"/>
    <n v="0"/>
  </r>
  <r>
    <s v="Maksilofacijalna"/>
    <s v="Услуге"/>
    <x v="372"/>
    <x v="372"/>
    <n v="1"/>
    <n v="2"/>
    <m/>
    <m/>
    <n v="1"/>
    <n v="2"/>
  </r>
  <r>
    <s v="Maksilofacijalna"/>
    <s v="Услуге"/>
    <x v="373"/>
    <x v="373"/>
    <n v="3"/>
    <n v="2"/>
    <m/>
    <m/>
    <n v="3"/>
    <n v="2"/>
  </r>
  <r>
    <s v="Maksilofacijalna"/>
    <s v="Услуге"/>
    <x v="374"/>
    <x v="374"/>
    <n v="140"/>
    <n v="170"/>
    <m/>
    <m/>
    <n v="140"/>
    <n v="170"/>
  </r>
  <r>
    <s v="Maksilofacijalna"/>
    <s v="Услуге"/>
    <x v="375"/>
    <x v="375"/>
    <n v="35"/>
    <n v="30"/>
    <m/>
    <m/>
    <n v="35"/>
    <n v="30"/>
  </r>
  <r>
    <s v="Maksilofacijalna"/>
    <s v="Услуге"/>
    <x v="376"/>
    <x v="376"/>
    <n v="2"/>
    <n v="3"/>
    <m/>
    <m/>
    <n v="2"/>
    <n v="3"/>
  </r>
  <r>
    <s v="Maksilofacijalna"/>
    <s v="Услуге"/>
    <x v="377"/>
    <x v="377"/>
    <m/>
    <n v="1"/>
    <m/>
    <m/>
    <n v="0"/>
    <n v="1"/>
  </r>
  <r>
    <s v="Maksilofacijalna"/>
    <s v="Услуге"/>
    <x v="378"/>
    <x v="378"/>
    <m/>
    <n v="1"/>
    <m/>
    <m/>
    <n v="0"/>
    <n v="1"/>
  </r>
  <r>
    <s v="Maksilofacijalna"/>
    <s v="Услуге"/>
    <x v="379"/>
    <x v="379"/>
    <m/>
    <n v="3"/>
    <m/>
    <m/>
    <n v="0"/>
    <n v="3"/>
  </r>
  <r>
    <s v="Maksilofacijalna"/>
    <s v="Услуге"/>
    <x v="380"/>
    <x v="380"/>
    <m/>
    <m/>
    <m/>
    <m/>
    <n v="0"/>
    <n v="0"/>
  </r>
  <r>
    <s v="Maksilofacijalna"/>
    <s v="Услуге"/>
    <x v="381"/>
    <x v="381"/>
    <n v="7"/>
    <n v="20"/>
    <m/>
    <m/>
    <n v="7"/>
    <n v="20"/>
  </r>
  <r>
    <s v="Maksilofacijalna"/>
    <s v="Услуге"/>
    <x v="382"/>
    <x v="382"/>
    <n v="3"/>
    <n v="8"/>
    <m/>
    <m/>
    <n v="3"/>
    <n v="8"/>
  </r>
  <r>
    <s v="Maksilofacijalna"/>
    <s v="Услуге"/>
    <x v="383"/>
    <x v="383"/>
    <m/>
    <n v="1"/>
    <m/>
    <m/>
    <n v="0"/>
    <n v="1"/>
  </r>
  <r>
    <s v="Maksilofacijalna"/>
    <s v="Услуге"/>
    <x v="384"/>
    <x v="384"/>
    <n v="118"/>
    <n v="100"/>
    <m/>
    <m/>
    <n v="118"/>
    <n v="100"/>
  </r>
  <r>
    <s v="Maksilofacijalna"/>
    <s v="Услуге"/>
    <x v="385"/>
    <x v="385"/>
    <n v="247"/>
    <n v="160"/>
    <m/>
    <m/>
    <n v="247"/>
    <n v="160"/>
  </r>
  <r>
    <s v="Maksilofacijalna"/>
    <s v="Услуге"/>
    <x v="386"/>
    <x v="386"/>
    <n v="1082"/>
    <n v="1100"/>
    <m/>
    <m/>
    <n v="1082"/>
    <n v="1100"/>
  </r>
  <r>
    <s v="Maksilofacijalna"/>
    <s v="Услуге"/>
    <x v="387"/>
    <x v="387"/>
    <n v="3"/>
    <n v="2"/>
    <m/>
    <m/>
    <n v="3"/>
    <n v="2"/>
  </r>
  <r>
    <s v="Maksilofacijalna"/>
    <s v="Услуге"/>
    <x v="388"/>
    <x v="388"/>
    <m/>
    <n v="1"/>
    <m/>
    <m/>
    <n v="0"/>
    <n v="1"/>
  </r>
  <r>
    <s v="Maksilofacijalna"/>
    <s v="Услуге"/>
    <x v="389"/>
    <x v="389"/>
    <n v="9"/>
    <n v="7"/>
    <m/>
    <m/>
    <n v="9"/>
    <n v="7"/>
  </r>
  <r>
    <s v="Maksilofacijalna"/>
    <s v="Услуге"/>
    <x v="390"/>
    <x v="390"/>
    <n v="6"/>
    <n v="1"/>
    <m/>
    <m/>
    <n v="6"/>
    <n v="1"/>
  </r>
  <r>
    <s v="Maksilofacijalna"/>
    <s v="Услуге"/>
    <x v="391"/>
    <x v="391"/>
    <n v="4"/>
    <n v="3"/>
    <m/>
    <m/>
    <n v="4"/>
    <n v="3"/>
  </r>
  <r>
    <s v="Maksilofacijalna"/>
    <s v="Услуге"/>
    <x v="392"/>
    <x v="392"/>
    <n v="6"/>
    <n v="3"/>
    <m/>
    <m/>
    <n v="6"/>
    <n v="3"/>
  </r>
  <r>
    <s v="Maksilofacijalna"/>
    <s v="Услуге"/>
    <x v="393"/>
    <x v="393"/>
    <n v="441"/>
    <n v="450"/>
    <m/>
    <m/>
    <n v="441"/>
    <n v="450"/>
  </r>
  <r>
    <s v="Maksilofacijalna"/>
    <s v="Услуге"/>
    <x v="394"/>
    <x v="394"/>
    <n v="1492"/>
    <n v="1500"/>
    <m/>
    <m/>
    <n v="1492"/>
    <n v="1500"/>
  </r>
  <r>
    <s v="Maksilofacijalna"/>
    <s v="Услуге"/>
    <x v="395"/>
    <x v="395"/>
    <m/>
    <n v="1"/>
    <m/>
    <m/>
    <n v="0"/>
    <n v="1"/>
  </r>
  <r>
    <s v="Maksilofacijalna"/>
    <s v="Услуге"/>
    <x v="396"/>
    <x v="396"/>
    <n v="8"/>
    <n v="5"/>
    <m/>
    <m/>
    <n v="8"/>
    <n v="5"/>
  </r>
  <r>
    <s v="Maksilofacijalna"/>
    <s v="Услуге"/>
    <x v="397"/>
    <x v="397"/>
    <n v="4"/>
    <n v="2"/>
    <m/>
    <m/>
    <n v="4"/>
    <n v="2"/>
  </r>
  <r>
    <s v="Maksilofacijalna"/>
    <s v="Услуге"/>
    <x v="398"/>
    <x v="398"/>
    <m/>
    <m/>
    <m/>
    <m/>
    <n v="0"/>
    <n v="0"/>
  </r>
  <r>
    <s v="Maksilofacijalna"/>
    <s v="Услуге"/>
    <x v="399"/>
    <x v="399"/>
    <m/>
    <m/>
    <m/>
    <m/>
    <n v="0"/>
    <n v="0"/>
  </r>
  <r>
    <s v="Maksilofacijalna"/>
    <s v="Услуге"/>
    <x v="400"/>
    <x v="400"/>
    <m/>
    <m/>
    <m/>
    <m/>
    <n v="0"/>
    <n v="0"/>
  </r>
  <r>
    <s v="Maksilofacijalna"/>
    <s v="Услуге"/>
    <x v="401"/>
    <x v="401"/>
    <m/>
    <m/>
    <m/>
    <m/>
    <n v="0"/>
    <n v="0"/>
  </r>
  <r>
    <s v="Maksilofacijalna"/>
    <s v="Услуге"/>
    <x v="402"/>
    <x v="402"/>
    <m/>
    <n v="1"/>
    <m/>
    <m/>
    <n v="0"/>
    <n v="1"/>
  </r>
  <r>
    <s v="Maksilofacijalna"/>
    <s v="Услуге"/>
    <x v="403"/>
    <x v="403"/>
    <n v="34"/>
    <n v="25"/>
    <m/>
    <m/>
    <n v="34"/>
    <n v="25"/>
  </r>
  <r>
    <s v="Maksilofacijalna"/>
    <s v="Услуге"/>
    <x v="254"/>
    <x v="254"/>
    <m/>
    <n v="1"/>
    <m/>
    <m/>
    <n v="0"/>
    <n v="1"/>
  </r>
  <r>
    <s v="Maksilofacijalna"/>
    <s v="Услуге"/>
    <x v="280"/>
    <x v="280"/>
    <m/>
    <n v="1"/>
    <m/>
    <m/>
    <n v="0"/>
    <n v="1"/>
  </r>
  <r>
    <s v="Maksilofacijalna"/>
    <s v="Услуге"/>
    <x v="404"/>
    <x v="404"/>
    <m/>
    <n v="1"/>
    <m/>
    <m/>
    <n v="0"/>
    <n v="1"/>
  </r>
  <r>
    <s v="Maksilofacijalna"/>
    <s v="Услуге"/>
    <x v="405"/>
    <x v="405"/>
    <m/>
    <m/>
    <m/>
    <m/>
    <n v="0"/>
    <n v="0"/>
  </r>
  <r>
    <s v="Maksilofacijalna"/>
    <s v="Услуге"/>
    <x v="314"/>
    <x v="314"/>
    <m/>
    <n v="1"/>
    <m/>
    <m/>
    <n v="0"/>
    <n v="1"/>
  </r>
  <r>
    <s v="Maksilofacijalna"/>
    <s v="Услуге"/>
    <x v="406"/>
    <x v="406"/>
    <m/>
    <m/>
    <m/>
    <m/>
    <n v="0"/>
    <n v="0"/>
  </r>
  <r>
    <s v="Maksilofacijalna"/>
    <s v="Услуге"/>
    <x v="407"/>
    <x v="407"/>
    <m/>
    <m/>
    <m/>
    <m/>
    <n v="0"/>
    <n v="0"/>
  </r>
  <r>
    <s v="Maksilofacijalna"/>
    <s v="Услуге"/>
    <x v="408"/>
    <x v="408"/>
    <m/>
    <m/>
    <m/>
    <m/>
    <n v="0"/>
    <n v="0"/>
  </r>
  <r>
    <s v="Maksilofacijalna"/>
    <s v="Услуге"/>
    <x v="322"/>
    <x v="322"/>
    <m/>
    <m/>
    <m/>
    <m/>
    <n v="0"/>
    <n v="0"/>
  </r>
  <r>
    <s v="Maksilofacijalna"/>
    <s v="Услуге"/>
    <x v="409"/>
    <x v="409"/>
    <m/>
    <m/>
    <m/>
    <m/>
    <n v="0"/>
    <n v="0"/>
  </r>
  <r>
    <s v="Maksilofacijalna"/>
    <s v="Услуге"/>
    <x v="410"/>
    <x v="410"/>
    <m/>
    <m/>
    <m/>
    <m/>
    <n v="0"/>
    <n v="0"/>
  </r>
  <r>
    <s v="Maksilofacijalna"/>
    <s v="Услуге"/>
    <x v="411"/>
    <x v="411"/>
    <m/>
    <m/>
    <m/>
    <m/>
    <n v="0"/>
    <n v="0"/>
  </r>
  <r>
    <s v="Maksilofacijalna"/>
    <s v="Услуге"/>
    <x v="412"/>
    <x v="412"/>
    <m/>
    <m/>
    <m/>
    <m/>
    <n v="0"/>
    <n v="0"/>
  </r>
  <r>
    <s v="Maksilofacijalna"/>
    <s v="Услуге"/>
    <x v="413"/>
    <x v="413"/>
    <m/>
    <m/>
    <m/>
    <m/>
    <n v="0"/>
    <n v="0"/>
  </r>
  <r>
    <s v="Maksilofacijalna"/>
    <s v="Услуге"/>
    <x v="414"/>
    <x v="414"/>
    <m/>
    <m/>
    <m/>
    <m/>
    <n v="0"/>
    <n v="0"/>
  </r>
  <r>
    <s v="Maksilofacijalna"/>
    <s v="Услуге"/>
    <x v="415"/>
    <x v="415"/>
    <m/>
    <m/>
    <m/>
    <m/>
    <n v="0"/>
    <n v="0"/>
  </r>
  <r>
    <s v="Dečja i peventivna stomatologija"/>
    <s v="Услуге"/>
    <x v="416"/>
    <x v="416"/>
    <n v="358"/>
    <n v="335"/>
    <m/>
    <m/>
    <n v="358"/>
    <n v="335"/>
  </r>
  <r>
    <s v="Dečja i peventivna stomatologija"/>
    <s v="Услуге"/>
    <x v="417"/>
    <x v="417"/>
    <n v="256"/>
    <n v="260"/>
    <m/>
    <m/>
    <n v="256"/>
    <n v="260"/>
  </r>
  <r>
    <s v="Dečja i peventivna stomatologija"/>
    <s v="Услуге"/>
    <x v="418"/>
    <x v="418"/>
    <n v="5"/>
    <n v="5"/>
    <m/>
    <m/>
    <n v="5"/>
    <n v="5"/>
  </r>
  <r>
    <s v="Dečja i peventivna stomatologija"/>
    <s v="Услуге"/>
    <x v="419"/>
    <x v="419"/>
    <n v="12"/>
    <n v="12"/>
    <m/>
    <m/>
    <n v="12"/>
    <n v="12"/>
  </r>
  <r>
    <s v="Dečja i peventivna stomatologija"/>
    <s v="Услуге"/>
    <x v="420"/>
    <x v="420"/>
    <n v="171"/>
    <n v="175"/>
    <m/>
    <m/>
    <n v="171"/>
    <n v="175"/>
  </r>
  <r>
    <s v="Dečja i peventivna stomatologija"/>
    <s v="Услуге"/>
    <x v="421"/>
    <x v="421"/>
    <m/>
    <n v="1"/>
    <m/>
    <m/>
    <n v="0"/>
    <n v="1"/>
  </r>
  <r>
    <s v="Dečja i peventivna stomatologija"/>
    <s v="Услуге"/>
    <x v="422"/>
    <x v="422"/>
    <n v="1"/>
    <n v="1"/>
    <m/>
    <m/>
    <n v="1"/>
    <n v="1"/>
  </r>
  <r>
    <s v="Dečja i peventivna stomatologija"/>
    <s v="Услуге"/>
    <x v="423"/>
    <x v="423"/>
    <m/>
    <n v="1"/>
    <m/>
    <m/>
    <n v="0"/>
    <n v="1"/>
  </r>
  <r>
    <s v="Dečja i peventivna stomatologija"/>
    <s v="Услуге"/>
    <x v="424"/>
    <x v="424"/>
    <n v="16"/>
    <n v="15"/>
    <m/>
    <m/>
    <n v="16"/>
    <n v="15"/>
  </r>
  <r>
    <s v="Dečja i peventivna stomatologija"/>
    <s v="Услуге"/>
    <x v="425"/>
    <x v="425"/>
    <n v="3"/>
    <n v="2"/>
    <m/>
    <m/>
    <n v="3"/>
    <n v="2"/>
  </r>
  <r>
    <s v="Dečja i peventivna stomatologija"/>
    <s v="Услуге"/>
    <x v="426"/>
    <x v="426"/>
    <n v="4"/>
    <n v="4"/>
    <m/>
    <m/>
    <n v="4"/>
    <n v="4"/>
  </r>
  <r>
    <s v="Dečja i peventivna stomatologija"/>
    <s v="Услуге"/>
    <x v="427"/>
    <x v="427"/>
    <m/>
    <n v="1"/>
    <m/>
    <m/>
    <n v="0"/>
    <n v="1"/>
  </r>
  <r>
    <s v="Dečja i peventivna stomatologija"/>
    <s v="Услуге"/>
    <x v="428"/>
    <x v="428"/>
    <m/>
    <n v="1"/>
    <m/>
    <m/>
    <n v="0"/>
    <n v="1"/>
  </r>
  <r>
    <s v="Dečja i peventivna stomatologija"/>
    <s v="Услуге"/>
    <x v="429"/>
    <x v="429"/>
    <n v="17"/>
    <n v="14"/>
    <m/>
    <m/>
    <n v="17"/>
    <n v="14"/>
  </r>
  <r>
    <s v="Dečja i peventivna stomatologija"/>
    <s v="Услуге"/>
    <x v="430"/>
    <x v="430"/>
    <m/>
    <n v="1"/>
    <m/>
    <m/>
    <n v="0"/>
    <n v="1"/>
  </r>
  <r>
    <s v="Dečja i peventivna stomatologija"/>
    <s v="Услуге"/>
    <x v="431"/>
    <x v="431"/>
    <n v="47"/>
    <n v="45"/>
    <m/>
    <m/>
    <n v="47"/>
    <n v="45"/>
  </r>
  <r>
    <s v="Dečja i peventivna stomatologija"/>
    <s v="Услуге"/>
    <x v="432"/>
    <x v="432"/>
    <n v="103"/>
    <n v="100"/>
    <m/>
    <m/>
    <n v="103"/>
    <n v="100"/>
  </r>
  <r>
    <s v="Dečja i peventivna stomatologija"/>
    <s v="Услуге"/>
    <x v="433"/>
    <x v="433"/>
    <n v="25"/>
    <n v="20"/>
    <m/>
    <m/>
    <n v="25"/>
    <n v="20"/>
  </r>
  <r>
    <s v="Dečja i peventivna stomatologija"/>
    <s v="Услуге"/>
    <x v="434"/>
    <x v="434"/>
    <n v="6"/>
    <n v="6"/>
    <m/>
    <m/>
    <n v="6"/>
    <n v="6"/>
  </r>
  <r>
    <s v="Dečja i peventivna stomatologija"/>
    <s v="Услуге"/>
    <x v="435"/>
    <x v="435"/>
    <n v="40"/>
    <n v="35"/>
    <m/>
    <m/>
    <n v="40"/>
    <n v="35"/>
  </r>
  <r>
    <s v="Dečja i peventivna stomatologija"/>
    <s v="Услуге"/>
    <x v="436"/>
    <x v="436"/>
    <m/>
    <n v="1"/>
    <m/>
    <m/>
    <n v="0"/>
    <n v="1"/>
  </r>
  <r>
    <s v="Dečja i peventivna stomatologija"/>
    <s v="Услуге"/>
    <x v="437"/>
    <x v="437"/>
    <m/>
    <n v="1"/>
    <m/>
    <m/>
    <n v="0"/>
    <n v="1"/>
  </r>
  <r>
    <s v="Dečja i peventivna stomatologija"/>
    <s v="Услуге"/>
    <x v="438"/>
    <x v="438"/>
    <n v="2"/>
    <n v="1"/>
    <m/>
    <m/>
    <n v="2"/>
    <n v="1"/>
  </r>
  <r>
    <s v="Dečja i peventivna stomatologija"/>
    <s v="Услуге"/>
    <x v="439"/>
    <x v="439"/>
    <n v="54"/>
    <n v="54"/>
    <m/>
    <m/>
    <n v="54"/>
    <n v="54"/>
  </r>
  <r>
    <s v="Dečja i peventivna stomatologija"/>
    <s v="Услуге"/>
    <x v="440"/>
    <x v="440"/>
    <m/>
    <n v="1"/>
    <m/>
    <m/>
    <n v="0"/>
    <n v="1"/>
  </r>
  <r>
    <s v="Dečja i peventivna stomatologija"/>
    <s v="Услуге"/>
    <x v="441"/>
    <x v="441"/>
    <m/>
    <n v="1"/>
    <m/>
    <m/>
    <n v="0"/>
    <n v="1"/>
  </r>
  <r>
    <s v="Dečja i peventivna stomatologija"/>
    <s v="Услуге"/>
    <x v="442"/>
    <x v="442"/>
    <m/>
    <n v="1"/>
    <m/>
    <m/>
    <n v="0"/>
    <n v="1"/>
  </r>
  <r>
    <s v="Dečja i peventivna stomatologija"/>
    <s v="Услуге"/>
    <x v="372"/>
    <x v="372"/>
    <m/>
    <n v="1"/>
    <m/>
    <m/>
    <n v="0"/>
    <n v="1"/>
  </r>
  <r>
    <s v="Dečja i peventivna stomatologija"/>
    <s v="Услуге"/>
    <x v="374"/>
    <x v="374"/>
    <n v="567"/>
    <n v="567"/>
    <m/>
    <m/>
    <n v="567"/>
    <n v="567"/>
  </r>
  <r>
    <s v="Dečja i peventivna stomatologija"/>
    <s v="Услуге"/>
    <x v="375"/>
    <x v="375"/>
    <n v="7"/>
    <n v="7"/>
    <m/>
    <m/>
    <n v="7"/>
    <n v="7"/>
  </r>
  <r>
    <s v="Dečja i peventivna stomatologija"/>
    <s v="Услуге"/>
    <x v="443"/>
    <x v="443"/>
    <n v="110"/>
    <n v="100"/>
    <m/>
    <m/>
    <n v="110"/>
    <n v="100"/>
  </r>
  <r>
    <s v="Dečja i peventivna stomatologija"/>
    <s v="Услуге"/>
    <x v="383"/>
    <x v="383"/>
    <m/>
    <n v="1"/>
    <m/>
    <m/>
    <n v="0"/>
    <n v="1"/>
  </r>
  <r>
    <s v="Dečja i peventivna stomatologija"/>
    <s v="Услуге"/>
    <x v="384"/>
    <x v="384"/>
    <m/>
    <n v="1"/>
    <m/>
    <m/>
    <n v="0"/>
    <n v="1"/>
  </r>
  <r>
    <s v="Dečja i peventivna stomatologija"/>
    <s v="Услуге"/>
    <x v="385"/>
    <x v="385"/>
    <n v="571"/>
    <n v="570"/>
    <m/>
    <m/>
    <n v="571"/>
    <n v="570"/>
  </r>
  <r>
    <s v="Dečja i peventivna stomatologija"/>
    <s v="Услуге"/>
    <x v="388"/>
    <x v="388"/>
    <m/>
    <n v="1"/>
    <m/>
    <m/>
    <n v="0"/>
    <n v="1"/>
  </r>
  <r>
    <s v="Dečja i peventivna stomatologija"/>
    <s v="Услуге"/>
    <x v="444"/>
    <x v="444"/>
    <n v="1"/>
    <n v="1"/>
    <m/>
    <m/>
    <n v="1"/>
    <n v="1"/>
  </r>
  <r>
    <s v="Dečja i peventivna stomatologija"/>
    <s v="Услуге"/>
    <x v="341"/>
    <x v="341"/>
    <n v="21"/>
    <n v="20"/>
    <m/>
    <m/>
    <n v="21"/>
    <n v="20"/>
  </r>
  <r>
    <s v="Dečja i peventivna stomatologija"/>
    <s v="Услуге"/>
    <x v="445"/>
    <x v="445"/>
    <n v="390"/>
    <n v="380"/>
    <m/>
    <m/>
    <n v="390"/>
    <n v="380"/>
  </r>
  <r>
    <s v="Dečja i peventivna stomatologija"/>
    <s v="Услуге"/>
    <x v="394"/>
    <x v="394"/>
    <n v="276"/>
    <n v="276"/>
    <m/>
    <m/>
    <n v="276"/>
    <n v="276"/>
  </r>
  <r>
    <s v="Dečja i peventivna stomatologija"/>
    <s v="Услуге"/>
    <x v="446"/>
    <x v="446"/>
    <n v="202"/>
    <n v="202"/>
    <m/>
    <m/>
    <n v="202"/>
    <n v="202"/>
  </r>
  <r>
    <s v="Dečja i peventivna stomatologija"/>
    <s v="Услуге"/>
    <x v="447"/>
    <x v="447"/>
    <n v="14"/>
    <n v="14"/>
    <m/>
    <m/>
    <n v="14"/>
    <n v="14"/>
  </r>
  <r>
    <s v="Dečja i peventivna stomatologija"/>
    <s v="Услуге"/>
    <x v="448"/>
    <x v="448"/>
    <n v="9"/>
    <n v="4"/>
    <m/>
    <m/>
    <n v="9"/>
    <n v="4"/>
  </r>
  <r>
    <s v="Dečja i peventivna stomatologija"/>
    <s v="Услуге"/>
    <x v="449"/>
    <x v="449"/>
    <n v="4"/>
    <n v="1"/>
    <m/>
    <m/>
    <n v="4"/>
    <n v="1"/>
  </r>
  <r>
    <s v="Dečja i peventivna stomatologija"/>
    <s v="Услуге"/>
    <x v="450"/>
    <x v="450"/>
    <m/>
    <n v="1"/>
    <m/>
    <m/>
    <n v="0"/>
    <n v="1"/>
  </r>
  <r>
    <s v="Dečja i peventivna stomatologija"/>
    <s v="Услуге"/>
    <x v="451"/>
    <x v="451"/>
    <m/>
    <n v="6"/>
    <m/>
    <m/>
    <n v="0"/>
    <n v="6"/>
  </r>
  <r>
    <s v="Dečja i peventivna stomatologija"/>
    <s v="Услуге"/>
    <x v="452"/>
    <x v="452"/>
    <n v="1"/>
    <n v="1"/>
    <m/>
    <m/>
    <n v="1"/>
    <n v="1"/>
  </r>
  <r>
    <s v="Dečja i peventivna stomatologija"/>
    <s v="Услуге"/>
    <x v="453"/>
    <x v="453"/>
    <n v="118"/>
    <n v="120"/>
    <m/>
    <m/>
    <n v="118"/>
    <n v="120"/>
  </r>
  <r>
    <s v="Dečja i peventivna stomatologija"/>
    <s v="Услуге"/>
    <x v="454"/>
    <x v="454"/>
    <m/>
    <n v="2"/>
    <m/>
    <m/>
    <n v="0"/>
    <n v="2"/>
  </r>
  <r>
    <s v="Dečja i peventivna stomatologija"/>
    <s v="Услуге"/>
    <x v="455"/>
    <x v="455"/>
    <n v="8"/>
    <n v="12"/>
    <m/>
    <m/>
    <n v="8"/>
    <n v="12"/>
  </r>
  <r>
    <s v="Dečja i peventivna stomatologija"/>
    <s v="Услуге"/>
    <x v="456"/>
    <x v="456"/>
    <n v="105"/>
    <n v="105"/>
    <m/>
    <m/>
    <n v="105"/>
    <n v="105"/>
  </r>
  <r>
    <s v="Dečja i peventivna stomatologija"/>
    <s v="Услуге"/>
    <x v="457"/>
    <x v="457"/>
    <n v="199"/>
    <n v="218"/>
    <m/>
    <m/>
    <n v="199"/>
    <n v="218"/>
  </r>
  <r>
    <s v="Dečja i peventivna stomatologija"/>
    <s v="Услуге"/>
    <x v="458"/>
    <x v="458"/>
    <n v="154"/>
    <n v="150"/>
    <m/>
    <m/>
    <n v="154"/>
    <n v="150"/>
  </r>
  <r>
    <s v="Dečja i peventivna stomatologija"/>
    <s v="Услуге"/>
    <x v="459"/>
    <x v="459"/>
    <n v="7"/>
    <n v="2"/>
    <m/>
    <m/>
    <n v="7"/>
    <n v="2"/>
  </r>
  <r>
    <s v="Dečja i peventivna stomatologija"/>
    <s v="Услуге"/>
    <x v="460"/>
    <x v="444"/>
    <n v="26"/>
    <n v="18"/>
    <m/>
    <m/>
    <n v="26"/>
    <n v="18"/>
  </r>
  <r>
    <s v="Dečja i peventivna stomatologija"/>
    <s v="Услуге"/>
    <x v="461"/>
    <x v="460"/>
    <m/>
    <n v="1"/>
    <m/>
    <m/>
    <n v="0"/>
    <n v="1"/>
  </r>
  <r>
    <s v="Dečja i peventivna stomatologija"/>
    <s v="Услуге"/>
    <x v="462"/>
    <x v="461"/>
    <n v="69"/>
    <n v="58"/>
    <m/>
    <m/>
    <n v="69"/>
    <n v="58"/>
  </r>
  <r>
    <s v="Dečja i peventivna stomatologija"/>
    <s v="Услуге"/>
    <x v="463"/>
    <x v="462"/>
    <n v="1"/>
    <n v="2"/>
    <m/>
    <m/>
    <n v="1"/>
    <n v="2"/>
  </r>
  <r>
    <s v="Dečja i peventivna stomatologija"/>
    <s v="Услуге"/>
    <x v="395"/>
    <x v="395"/>
    <n v="606"/>
    <n v="600"/>
    <m/>
    <m/>
    <n v="606"/>
    <n v="600"/>
  </r>
  <r>
    <s v="Dečja i peventivna stomatologija"/>
    <s v="Услуге"/>
    <x v="464"/>
    <x v="463"/>
    <n v="2"/>
    <n v="1"/>
    <m/>
    <m/>
    <n v="2"/>
    <n v="1"/>
  </r>
  <r>
    <s v="Dečja i peventivna stomatologija"/>
    <s v="Услуге"/>
    <x v="465"/>
    <x v="464"/>
    <m/>
    <n v="1"/>
    <m/>
    <m/>
    <n v="0"/>
    <n v="1"/>
  </r>
  <r>
    <s v="Dečja i peventivna stomatologija"/>
    <s v="Услуге"/>
    <x v="6"/>
    <x v="6"/>
    <m/>
    <n v="1"/>
    <m/>
    <m/>
    <n v="0"/>
    <n v="1"/>
  </r>
  <r>
    <s v="Dečja i peventivna stomatologija"/>
    <s v="Услуге"/>
    <x v="466"/>
    <x v="465"/>
    <n v="36"/>
    <n v="41"/>
    <m/>
    <m/>
    <n v="36"/>
    <n v="41"/>
  </r>
  <r>
    <s v="Dečja i peventivna stomatologija"/>
    <s v="Услуге"/>
    <x v="467"/>
    <x v="466"/>
    <m/>
    <n v="10"/>
    <m/>
    <m/>
    <n v="0"/>
    <n v="10"/>
  </r>
  <r>
    <s v="Dečja i peventivna stomatologija"/>
    <m/>
    <x v="0"/>
    <x v="0"/>
    <m/>
    <m/>
    <m/>
    <m/>
    <n v="0"/>
    <n v="0"/>
  </r>
  <r>
    <s v="Dečja i peventivna stomatologija"/>
    <m/>
    <x v="0"/>
    <x v="0"/>
    <m/>
    <m/>
    <m/>
    <m/>
    <n v="0"/>
    <n v="0"/>
  </r>
  <r>
    <s v="Dečja i peventivna stomatologija"/>
    <s v="Услуге"/>
    <x v="356"/>
    <x v="356"/>
    <n v="36"/>
    <n v="36"/>
    <m/>
    <m/>
    <n v="36"/>
    <n v="36"/>
  </r>
  <r>
    <s v="Parodontologija i oralna medicina"/>
    <s v="Услуге"/>
    <x v="468"/>
    <x v="376"/>
    <m/>
    <n v="1"/>
    <m/>
    <m/>
    <n v="0"/>
    <n v="1"/>
  </r>
  <r>
    <s v="Parodontologija i oralna medicina"/>
    <s v="Услуге"/>
    <x v="417"/>
    <x v="417"/>
    <n v="910"/>
    <n v="910"/>
    <m/>
    <m/>
    <n v="910"/>
    <n v="910"/>
  </r>
  <r>
    <s v="Parodontologija i oralna medicina"/>
    <s v="Услуге"/>
    <x v="441"/>
    <x v="441"/>
    <n v="14"/>
    <n v="25"/>
    <m/>
    <m/>
    <n v="14"/>
    <n v="25"/>
  </r>
  <r>
    <s v="Parodontologija i oralna medicina"/>
    <s v="Услуге"/>
    <x v="442"/>
    <x v="442"/>
    <n v="13"/>
    <n v="20"/>
    <m/>
    <m/>
    <n v="13"/>
    <n v="20"/>
  </r>
  <r>
    <s v="Parodontologija i oralna medicina"/>
    <s v="Услуге"/>
    <x v="379"/>
    <x v="379"/>
    <n v="77"/>
    <n v="70"/>
    <m/>
    <m/>
    <n v="77"/>
    <n v="70"/>
  </r>
  <r>
    <s v="Parodontologija i oralna medicina"/>
    <s v="Услуге"/>
    <x v="383"/>
    <x v="383"/>
    <n v="14"/>
    <n v="50"/>
    <m/>
    <m/>
    <n v="14"/>
    <n v="50"/>
  </r>
  <r>
    <s v="Parodontologija i oralna medicina"/>
    <s v="Услуге"/>
    <x v="384"/>
    <x v="384"/>
    <n v="4"/>
    <n v="2"/>
    <m/>
    <m/>
    <n v="4"/>
    <n v="2"/>
  </r>
  <r>
    <s v="Parodontologija i oralna medicina"/>
    <s v="Услуге"/>
    <x v="386"/>
    <x v="386"/>
    <n v="121"/>
    <n v="120"/>
    <m/>
    <m/>
    <n v="121"/>
    <n v="120"/>
  </r>
  <r>
    <s v="Parodontologija i oralna medicina"/>
    <s v="Услуге"/>
    <x v="393"/>
    <x v="393"/>
    <m/>
    <n v="10"/>
    <m/>
    <m/>
    <n v="0"/>
    <n v="10"/>
  </r>
  <r>
    <s v="Parodontologija i oralna medicina"/>
    <s v="Услуге"/>
    <x v="17"/>
    <x v="17"/>
    <n v="12"/>
    <n v="20"/>
    <m/>
    <m/>
    <n v="12"/>
    <n v="20"/>
  </r>
  <r>
    <s v="Parodontologija i oralna medicina"/>
    <s v="Услуге"/>
    <x v="342"/>
    <x v="342"/>
    <n v="98"/>
    <n v="90"/>
    <m/>
    <m/>
    <n v="98"/>
    <n v="90"/>
  </r>
  <r>
    <s v="Parodontologija i oralna medicina"/>
    <s v="Услуге"/>
    <x v="445"/>
    <x v="445"/>
    <m/>
    <n v="1"/>
    <m/>
    <m/>
    <n v="0"/>
    <n v="1"/>
  </r>
  <r>
    <s v="Parodontologija i oralna medicina"/>
    <s v="Услуге"/>
    <x v="394"/>
    <x v="394"/>
    <n v="268"/>
    <n v="268"/>
    <m/>
    <m/>
    <n v="268"/>
    <n v="268"/>
  </r>
  <r>
    <s v="Parodontologija i oralna medicina"/>
    <s v="Услуге"/>
    <x v="462"/>
    <x v="461"/>
    <n v="892"/>
    <n v="892"/>
    <m/>
    <m/>
    <n v="892"/>
    <n v="892"/>
  </r>
  <r>
    <s v="Parodontologija i oralna medicina"/>
    <s v="Услуге"/>
    <x v="463"/>
    <x v="462"/>
    <n v="8790"/>
    <n v="8790"/>
    <m/>
    <m/>
    <n v="8790"/>
    <n v="8790"/>
  </r>
  <r>
    <s v="Parodontologija i oralna medicina"/>
    <s v="Услуге"/>
    <x v="96"/>
    <x v="96"/>
    <m/>
    <n v="1"/>
    <m/>
    <m/>
    <n v="0"/>
    <n v="1"/>
  </r>
  <r>
    <s v="Parodontologija i oralna medicina"/>
    <s v="Услуге"/>
    <x v="356"/>
    <x v="356"/>
    <m/>
    <n v="1"/>
    <m/>
    <m/>
    <n v="0"/>
    <n v="1"/>
  </r>
  <r>
    <s v="Parodontologija i oralna medicina"/>
    <s v="Услуге"/>
    <x v="395"/>
    <x v="395"/>
    <n v="3021"/>
    <n v="2340"/>
    <m/>
    <m/>
    <n v="3021"/>
    <n v="2340"/>
  </r>
  <r>
    <s v="Parodontologija i oralna medicina"/>
    <s v="Услуге"/>
    <x v="469"/>
    <x v="467"/>
    <m/>
    <n v="50"/>
    <m/>
    <m/>
    <n v="0"/>
    <n v="50"/>
  </r>
  <r>
    <s v="Parodontologija i oralna medicina"/>
    <s v="Услуге"/>
    <x v="470"/>
    <x v="468"/>
    <m/>
    <n v="1"/>
    <m/>
    <m/>
    <n v="0"/>
    <n v="1"/>
  </r>
  <r>
    <s v="Parodontologija i oralna medicina"/>
    <s v="Услуге"/>
    <x v="468"/>
    <x v="376"/>
    <n v="427"/>
    <n v="427"/>
    <m/>
    <m/>
    <n v="427"/>
    <n v="427"/>
  </r>
  <r>
    <s v="Parodontologija i oralna medicina"/>
    <s v="Услуге"/>
    <x v="340"/>
    <x v="340"/>
    <m/>
    <n v="1"/>
    <m/>
    <m/>
    <n v="0"/>
    <n v="1"/>
  </r>
  <r>
    <s v="Protetika"/>
    <s v="Услуге"/>
    <x v="471"/>
    <x v="469"/>
    <n v="7"/>
    <n v="13"/>
    <m/>
    <m/>
    <n v="7"/>
    <n v="13"/>
  </r>
  <r>
    <s v="Protetika"/>
    <s v="Услуге"/>
    <x v="472"/>
    <x v="470"/>
    <n v="15"/>
    <n v="17"/>
    <m/>
    <m/>
    <n v="15"/>
    <n v="17"/>
  </r>
  <r>
    <s v="Protetika"/>
    <s v="Услуге"/>
    <x v="473"/>
    <x v="471"/>
    <m/>
    <n v="1"/>
    <m/>
    <m/>
    <n v="0"/>
    <n v="1"/>
  </r>
  <r>
    <s v="Protetika"/>
    <s v="Услуге"/>
    <x v="474"/>
    <x v="472"/>
    <m/>
    <n v="1"/>
    <m/>
    <m/>
    <n v="0"/>
    <n v="1"/>
  </r>
  <r>
    <s v="Protetika"/>
    <s v="Услуге"/>
    <x v="475"/>
    <x v="473"/>
    <m/>
    <n v="1"/>
    <m/>
    <m/>
    <n v="0"/>
    <n v="1"/>
  </r>
  <r>
    <s v="Protetika"/>
    <s v="Услуге"/>
    <x v="476"/>
    <x v="474"/>
    <m/>
    <n v="1"/>
    <m/>
    <m/>
    <n v="0"/>
    <n v="1"/>
  </r>
  <r>
    <s v="Protetika"/>
    <s v="Услуге"/>
    <x v="477"/>
    <x v="475"/>
    <m/>
    <n v="7"/>
    <m/>
    <m/>
    <n v="0"/>
    <n v="7"/>
  </r>
  <r>
    <s v="Protetika"/>
    <s v="Услуге"/>
    <x v="478"/>
    <x v="476"/>
    <m/>
    <n v="1"/>
    <m/>
    <m/>
    <n v="0"/>
    <n v="1"/>
  </r>
  <r>
    <s v="Protetika"/>
    <s v="Услуге"/>
    <x v="479"/>
    <x v="477"/>
    <m/>
    <n v="1"/>
    <m/>
    <m/>
    <n v="0"/>
    <n v="1"/>
  </r>
  <r>
    <s v="Protetika"/>
    <s v="Услуге"/>
    <x v="445"/>
    <x v="445"/>
    <n v="24"/>
    <n v="30"/>
    <m/>
    <m/>
    <n v="24"/>
    <n v="30"/>
  </r>
  <r>
    <s v="Protetika"/>
    <s v="Услуге"/>
    <x v="480"/>
    <x v="478"/>
    <n v="32"/>
    <n v="32"/>
    <m/>
    <m/>
    <n v="32"/>
    <n v="32"/>
  </r>
  <r>
    <s v="Protetika"/>
    <s v="Услуге"/>
    <x v="481"/>
    <x v="479"/>
    <n v="23"/>
    <n v="23"/>
    <m/>
    <m/>
    <n v="23"/>
    <n v="23"/>
  </r>
  <r>
    <s v="Protetika"/>
    <s v="Услуге"/>
    <x v="482"/>
    <x v="480"/>
    <n v="5"/>
    <n v="7"/>
    <m/>
    <m/>
    <n v="5"/>
    <n v="7"/>
  </r>
  <r>
    <s v="Protetika"/>
    <s v="Услуге"/>
    <x v="483"/>
    <x v="481"/>
    <m/>
    <n v="4"/>
    <m/>
    <m/>
    <n v="0"/>
    <n v="4"/>
  </r>
  <r>
    <s v="Protetika"/>
    <s v="Услуге"/>
    <x v="484"/>
    <x v="482"/>
    <m/>
    <n v="4"/>
    <m/>
    <m/>
    <n v="0"/>
    <n v="4"/>
  </r>
  <r>
    <s v="Oralna hirurgija"/>
    <s v="Услуге"/>
    <x v="435"/>
    <x v="435"/>
    <n v="5"/>
    <n v="15"/>
    <m/>
    <m/>
    <n v="5"/>
    <n v="15"/>
  </r>
  <r>
    <s v="Oralna hirurgija"/>
    <s v="Услуге"/>
    <x v="442"/>
    <x v="442"/>
    <m/>
    <n v="1"/>
    <m/>
    <m/>
    <n v="0"/>
    <n v="1"/>
  </r>
  <r>
    <s v="Oralna hirurgija"/>
    <s v="Услуге"/>
    <x v="372"/>
    <x v="372"/>
    <n v="39"/>
    <n v="85"/>
    <m/>
    <m/>
    <n v="39"/>
    <n v="85"/>
  </r>
  <r>
    <s v="Oralna hirurgija"/>
    <s v="Услуге"/>
    <x v="373"/>
    <x v="373"/>
    <n v="1"/>
    <n v="5"/>
    <m/>
    <m/>
    <n v="1"/>
    <n v="5"/>
  </r>
  <r>
    <s v="Oralna hirurgija"/>
    <s v="Услуге"/>
    <x v="485"/>
    <x v="483"/>
    <m/>
    <n v="5"/>
    <m/>
    <m/>
    <n v="0"/>
    <n v="5"/>
  </r>
  <r>
    <s v="Oralna hirurgija"/>
    <s v="Услуге"/>
    <x v="374"/>
    <x v="374"/>
    <n v="1011"/>
    <n v="1040"/>
    <m/>
    <m/>
    <n v="1011"/>
    <n v="1040"/>
  </r>
  <r>
    <s v="Oralna hirurgija"/>
    <s v="Услуге"/>
    <x v="375"/>
    <x v="375"/>
    <n v="102"/>
    <n v="100"/>
    <m/>
    <m/>
    <n v="102"/>
    <n v="100"/>
  </r>
  <r>
    <s v="Oralna hirurgija"/>
    <s v="Услуге"/>
    <x v="11"/>
    <x v="11"/>
    <n v="604"/>
    <n v="604"/>
    <m/>
    <m/>
    <n v="604"/>
    <n v="604"/>
  </r>
  <r>
    <s v="Oralna hirurgija"/>
    <s v="Услуге"/>
    <x v="376"/>
    <x v="376"/>
    <n v="6"/>
    <n v="5"/>
    <m/>
    <m/>
    <n v="6"/>
    <n v="5"/>
  </r>
  <r>
    <s v="Oralna hirurgija"/>
    <s v="Услуге"/>
    <x v="12"/>
    <x v="12"/>
    <m/>
    <n v="10"/>
    <m/>
    <m/>
    <n v="0"/>
    <n v="10"/>
  </r>
  <r>
    <s v="Oralna hirurgija"/>
    <s v="Услуге"/>
    <x v="377"/>
    <x v="377"/>
    <m/>
    <n v="8"/>
    <m/>
    <m/>
    <n v="0"/>
    <n v="8"/>
  </r>
  <r>
    <s v="Oralna hirurgija"/>
    <s v="Услуге"/>
    <x v="378"/>
    <x v="378"/>
    <n v="1"/>
    <n v="1"/>
    <m/>
    <m/>
    <n v="1"/>
    <n v="1"/>
  </r>
  <r>
    <s v="Oralna hirurgija"/>
    <s v="Услуге"/>
    <x v="486"/>
    <x v="484"/>
    <m/>
    <n v="1"/>
    <m/>
    <m/>
    <n v="0"/>
    <n v="1"/>
  </r>
  <r>
    <s v="Oralna hirurgija"/>
    <s v="Услуге"/>
    <x v="13"/>
    <x v="13"/>
    <m/>
    <n v="5"/>
    <m/>
    <m/>
    <n v="0"/>
    <n v="5"/>
  </r>
  <r>
    <s v="Oralna hirurgija"/>
    <s v="Услуге"/>
    <x v="14"/>
    <x v="14"/>
    <n v="1"/>
    <n v="2"/>
    <m/>
    <m/>
    <n v="1"/>
    <n v="2"/>
  </r>
  <r>
    <s v="Oralna hirurgija"/>
    <s v="Услуге"/>
    <x v="379"/>
    <x v="379"/>
    <n v="10"/>
    <n v="6"/>
    <m/>
    <m/>
    <n v="10"/>
    <n v="6"/>
  </r>
  <r>
    <s v="Oralna hirurgija"/>
    <s v="Услуге"/>
    <x v="23"/>
    <x v="23"/>
    <m/>
    <n v="5"/>
    <m/>
    <m/>
    <n v="0"/>
    <n v="5"/>
  </r>
  <r>
    <s v="Oralna hirurgija"/>
    <s v="Услуге"/>
    <x v="380"/>
    <x v="380"/>
    <m/>
    <n v="1"/>
    <m/>
    <m/>
    <n v="0"/>
    <n v="1"/>
  </r>
  <r>
    <s v="Oralna hirurgija"/>
    <s v="Услуге"/>
    <x v="487"/>
    <x v="485"/>
    <m/>
    <n v="1"/>
    <m/>
    <m/>
    <n v="0"/>
    <n v="1"/>
  </r>
  <r>
    <s v="Oralna hirurgija"/>
    <s v="Услуге"/>
    <x v="382"/>
    <x v="382"/>
    <m/>
    <n v="1"/>
    <m/>
    <m/>
    <n v="0"/>
    <n v="1"/>
  </r>
  <r>
    <s v="Oralna hirurgija"/>
    <s v="Услуге"/>
    <x v="383"/>
    <x v="383"/>
    <n v="1"/>
    <n v="1"/>
    <m/>
    <m/>
    <n v="1"/>
    <n v="1"/>
  </r>
  <r>
    <s v="Oralna hirurgija"/>
    <s v="Услуге"/>
    <x v="384"/>
    <x v="384"/>
    <n v="48"/>
    <n v="45"/>
    <m/>
    <m/>
    <n v="48"/>
    <n v="45"/>
  </r>
  <r>
    <s v="Oralna hirurgija"/>
    <s v="Услуге"/>
    <x v="385"/>
    <x v="385"/>
    <n v="9286"/>
    <n v="9286"/>
    <m/>
    <m/>
    <n v="9286"/>
    <n v="9286"/>
  </r>
  <r>
    <s v="Oralna hirurgija"/>
    <s v="Услуге"/>
    <x v="386"/>
    <x v="386"/>
    <n v="1835"/>
    <n v="1835"/>
    <m/>
    <m/>
    <n v="1835"/>
    <n v="1835"/>
  </r>
  <r>
    <s v="Oralna hirurgija"/>
    <s v="Услуге"/>
    <x v="387"/>
    <x v="387"/>
    <n v="82"/>
    <n v="80"/>
    <m/>
    <m/>
    <n v="82"/>
    <n v="80"/>
  </r>
  <r>
    <s v="Oralna hirurgija"/>
    <s v="Услуге"/>
    <x v="488"/>
    <x v="486"/>
    <n v="7"/>
    <n v="7"/>
    <m/>
    <m/>
    <n v="7"/>
    <n v="7"/>
  </r>
  <r>
    <s v="Oralna hirurgija"/>
    <s v="Услуге"/>
    <x v="489"/>
    <x v="487"/>
    <n v="16"/>
    <n v="12"/>
    <m/>
    <m/>
    <n v="16"/>
    <n v="12"/>
  </r>
  <r>
    <s v="Oralna hirurgija"/>
    <s v="Услуге"/>
    <x v="444"/>
    <x v="444"/>
    <m/>
    <n v="1"/>
    <m/>
    <m/>
    <n v="0"/>
    <n v="1"/>
  </r>
  <r>
    <s v="Oralna hirurgija"/>
    <s v="Услуге"/>
    <x v="341"/>
    <x v="341"/>
    <m/>
    <n v="1"/>
    <m/>
    <m/>
    <n v="0"/>
    <n v="1"/>
  </r>
  <r>
    <s v="Oralna hirurgija"/>
    <s v="Услуге"/>
    <x v="490"/>
    <x v="488"/>
    <n v="5"/>
    <n v="5"/>
    <m/>
    <m/>
    <n v="5"/>
    <n v="5"/>
  </r>
  <r>
    <s v="Oralna hirurgija"/>
    <s v="Услуге"/>
    <x v="390"/>
    <x v="390"/>
    <n v="27"/>
    <n v="15"/>
    <m/>
    <m/>
    <n v="27"/>
    <n v="15"/>
  </r>
  <r>
    <s v="Oralna hirurgija"/>
    <s v="Услуге"/>
    <x v="393"/>
    <x v="393"/>
    <n v="96"/>
    <n v="80"/>
    <m/>
    <m/>
    <n v="96"/>
    <n v="80"/>
  </r>
  <r>
    <s v="Oralna hirurgija"/>
    <s v="Услуге"/>
    <x v="15"/>
    <x v="15"/>
    <n v="3"/>
    <n v="1"/>
    <m/>
    <m/>
    <n v="3"/>
    <n v="1"/>
  </r>
  <r>
    <s v="Oralna hirurgija"/>
    <s v="Услуге"/>
    <x v="17"/>
    <x v="17"/>
    <n v="34"/>
    <n v="34"/>
    <m/>
    <m/>
    <n v="34"/>
    <n v="34"/>
  </r>
  <r>
    <s v="Oralna hirurgija"/>
    <s v="Услуге"/>
    <x v="342"/>
    <x v="342"/>
    <n v="1520"/>
    <n v="1520"/>
    <m/>
    <m/>
    <n v="1520"/>
    <n v="1520"/>
  </r>
  <r>
    <s v="Oralna hirurgija"/>
    <s v="Услуге"/>
    <x v="20"/>
    <x v="20"/>
    <n v="4"/>
    <n v="8"/>
    <m/>
    <m/>
    <n v="4"/>
    <n v="8"/>
  </r>
  <r>
    <s v="Oralna hirurgija"/>
    <s v="Услуге"/>
    <x v="445"/>
    <x v="445"/>
    <m/>
    <n v="10"/>
    <m/>
    <m/>
    <n v="0"/>
    <n v="10"/>
  </r>
  <r>
    <s v="Oralna hirurgija"/>
    <s v="Услуге"/>
    <x v="394"/>
    <x v="394"/>
    <n v="3833"/>
    <n v="3800"/>
    <m/>
    <m/>
    <n v="3833"/>
    <n v="3800"/>
  </r>
  <r>
    <s v="Oralna hirurgija"/>
    <s v="Услуге"/>
    <x v="491"/>
    <x v="489"/>
    <n v="4"/>
    <n v="4"/>
    <m/>
    <m/>
    <n v="4"/>
    <n v="4"/>
  </r>
  <r>
    <s v="Oralna hirurgija"/>
    <s v="Услуге"/>
    <x v="349"/>
    <x v="349"/>
    <n v="122"/>
    <n v="120"/>
    <m/>
    <m/>
    <n v="122"/>
    <n v="120"/>
  </r>
  <r>
    <s v="Oralna hirurgija"/>
    <s v="Услуге"/>
    <x v="453"/>
    <x v="453"/>
    <m/>
    <n v="1"/>
    <m/>
    <m/>
    <n v="0"/>
    <n v="1"/>
  </r>
  <r>
    <s v="Oralna hirurgija"/>
    <s v="Услуге"/>
    <x v="464"/>
    <x v="463"/>
    <n v="20"/>
    <n v="25"/>
    <m/>
    <m/>
    <n v="20"/>
    <n v="25"/>
  </r>
  <r>
    <s v="Oralna hirurgija"/>
    <s v="Услуге"/>
    <x v="492"/>
    <x v="490"/>
    <m/>
    <n v="1"/>
    <m/>
    <m/>
    <n v="0"/>
    <n v="1"/>
  </r>
  <r>
    <s v="Oralna hirurgija"/>
    <s v="Услуге"/>
    <x v="397"/>
    <x v="397"/>
    <m/>
    <n v="1"/>
    <m/>
    <m/>
    <n v="0"/>
    <n v="1"/>
  </r>
  <r>
    <s v="Oralna hirurgija"/>
    <s v="Услуге"/>
    <x v="21"/>
    <x v="21"/>
    <n v="1"/>
    <n v="1"/>
    <m/>
    <m/>
    <n v="1"/>
    <n v="1"/>
  </r>
  <r>
    <s v="Oralna hirurgija"/>
    <s v="Услуге"/>
    <x v="22"/>
    <x v="22"/>
    <n v="5"/>
    <n v="5"/>
    <m/>
    <m/>
    <n v="5"/>
    <n v="5"/>
  </r>
  <r>
    <s v="Oralna hirurgija"/>
    <s v="Услуге"/>
    <x v="343"/>
    <x v="343"/>
    <m/>
    <n v="1"/>
    <m/>
    <m/>
    <n v="0"/>
    <n v="1"/>
  </r>
  <r>
    <s v="Oralna hirurgija"/>
    <s v="Услуге"/>
    <x v="493"/>
    <x v="491"/>
    <n v="64"/>
    <n v="60"/>
    <m/>
    <m/>
    <n v="64"/>
    <n v="60"/>
  </r>
  <r>
    <s v="Oralna hirurgija"/>
    <s v="Услуге"/>
    <x v="467"/>
    <x v="466"/>
    <m/>
    <n v="5"/>
    <m/>
    <m/>
    <n v="0"/>
    <n v="5"/>
  </r>
  <r>
    <s v="Oralna hirurgija"/>
    <s v="Услуге"/>
    <x v="353"/>
    <x v="353"/>
    <n v="29"/>
    <n v="30"/>
    <m/>
    <m/>
    <n v="29"/>
    <n v="30"/>
  </r>
  <r>
    <s v="Oralna hirurgija"/>
    <s v="Услуге"/>
    <x v="347"/>
    <x v="347"/>
    <n v="18"/>
    <n v="25"/>
    <m/>
    <m/>
    <n v="18"/>
    <n v="25"/>
  </r>
  <r>
    <s v="Oralna hirurgija"/>
    <s v="Услуге"/>
    <x v="41"/>
    <x v="41"/>
    <n v="42"/>
    <n v="65"/>
    <m/>
    <m/>
    <n v="42"/>
    <n v="65"/>
  </r>
  <r>
    <s v="Oralna hirurgija"/>
    <s v="Услуге"/>
    <x v="46"/>
    <x v="46"/>
    <m/>
    <n v="1"/>
    <m/>
    <m/>
    <n v="0"/>
    <n v="1"/>
  </r>
  <r>
    <s v="Oralna hirurgija"/>
    <s v="Услуге"/>
    <x v="50"/>
    <x v="50"/>
    <n v="2"/>
    <n v="5"/>
    <m/>
    <m/>
    <n v="2"/>
    <n v="5"/>
  </r>
  <r>
    <s v="Oralna hirurgija"/>
    <s v="Услуге"/>
    <x v="52"/>
    <x v="52"/>
    <m/>
    <n v="1"/>
    <m/>
    <m/>
    <n v="0"/>
    <n v="1"/>
  </r>
  <r>
    <s v="Oralna hirurgija"/>
    <s v="Услуге"/>
    <x v="66"/>
    <x v="66"/>
    <n v="1"/>
    <n v="1"/>
    <m/>
    <m/>
    <n v="1"/>
    <n v="1"/>
  </r>
  <r>
    <s v="Oralna hirurgija"/>
    <s v="Услуге"/>
    <x v="66"/>
    <x v="66"/>
    <m/>
    <n v="1"/>
    <m/>
    <m/>
    <n v="0"/>
    <n v="1"/>
  </r>
  <r>
    <s v="Oralna hirurgija"/>
    <s v="Услуге"/>
    <x v="67"/>
    <x v="67"/>
    <m/>
    <n v="3"/>
    <m/>
    <m/>
    <n v="0"/>
    <n v="3"/>
  </r>
  <r>
    <s v="Oralna hirurgija"/>
    <s v="Услуге"/>
    <x v="67"/>
    <x v="67"/>
    <m/>
    <n v="3"/>
    <m/>
    <m/>
    <n v="0"/>
    <n v="3"/>
  </r>
  <r>
    <s v="Oralna hirurgija"/>
    <s v="Услуге"/>
    <x v="68"/>
    <x v="68"/>
    <n v="65"/>
    <n v="65"/>
    <m/>
    <m/>
    <n v="65"/>
    <n v="65"/>
  </r>
  <r>
    <s v="Oralna hirurgija"/>
    <s v="Услуге"/>
    <x v="106"/>
    <x v="106"/>
    <m/>
    <n v="1"/>
    <m/>
    <m/>
    <n v="0"/>
    <n v="1"/>
  </r>
  <r>
    <s v="Oralna hirurgija"/>
    <s v="Услуге"/>
    <x v="107"/>
    <x v="107"/>
    <m/>
    <n v="1"/>
    <m/>
    <m/>
    <n v="0"/>
    <n v="1"/>
  </r>
  <r>
    <s v="Oralna hirurgija"/>
    <s v="Услуге"/>
    <x v="111"/>
    <x v="111"/>
    <m/>
    <n v="2"/>
    <m/>
    <m/>
    <n v="0"/>
    <n v="2"/>
  </r>
  <r>
    <s v="Oralna hirurgija"/>
    <s v="Услуге"/>
    <x v="494"/>
    <x v="492"/>
    <n v="130"/>
    <n v="130"/>
    <m/>
    <m/>
    <n v="130"/>
    <n v="130"/>
  </r>
  <r>
    <s v="Oralna hirurgija"/>
    <s v="Услуге"/>
    <x v="113"/>
    <x v="113"/>
    <n v="76"/>
    <n v="75"/>
    <m/>
    <m/>
    <n v="76"/>
    <n v="75"/>
  </r>
  <r>
    <s v="Oralna hirurgija"/>
    <s v="Операције"/>
    <x v="195"/>
    <x v="195"/>
    <m/>
    <n v="1"/>
    <m/>
    <m/>
    <n v="0"/>
    <n v="1"/>
  </r>
  <r>
    <s v="Oralna hirurgija"/>
    <s v="Услуге"/>
    <x v="197"/>
    <x v="197"/>
    <m/>
    <n v="1"/>
    <m/>
    <m/>
    <n v="0"/>
    <n v="1"/>
  </r>
  <r>
    <s v="Oralna hirurgija"/>
    <s v="Услуге"/>
    <x v="495"/>
    <x v="493"/>
    <n v="1"/>
    <n v="1"/>
    <m/>
    <m/>
    <n v="1"/>
    <n v="1"/>
  </r>
  <r>
    <s v="Oralna hirurgija"/>
    <s v="Услуге"/>
    <x v="236"/>
    <x v="236"/>
    <m/>
    <n v="1"/>
    <m/>
    <m/>
    <n v="0"/>
    <n v="1"/>
  </r>
  <r>
    <s v="Oralna hirurgija"/>
    <s v="Услуге"/>
    <x v="253"/>
    <x v="253"/>
    <m/>
    <n v="1"/>
    <m/>
    <m/>
    <n v="0"/>
    <n v="1"/>
  </r>
  <r>
    <s v="Oralna hirurgija"/>
    <s v="Услуге"/>
    <x v="256"/>
    <x v="256"/>
    <m/>
    <n v="1"/>
    <m/>
    <m/>
    <n v="0"/>
    <n v="1"/>
  </r>
  <r>
    <s v="Oralna hirurgija"/>
    <s v="Услуге"/>
    <x v="496"/>
    <x v="494"/>
    <m/>
    <n v="1"/>
    <m/>
    <m/>
    <n v="0"/>
    <n v="1"/>
  </r>
  <r>
    <s v="Oralna hirurgija"/>
    <s v="Услуге"/>
    <x v="497"/>
    <x v="495"/>
    <m/>
    <n v="1"/>
    <m/>
    <m/>
    <n v="0"/>
    <n v="1"/>
  </r>
  <r>
    <s v="Oralna hirurgija"/>
    <s v="Услуге"/>
    <x v="278"/>
    <x v="278"/>
    <m/>
    <n v="2"/>
    <m/>
    <m/>
    <n v="0"/>
    <n v="2"/>
  </r>
  <r>
    <s v="Oralna hirurgija"/>
    <s v="Услуге"/>
    <x v="282"/>
    <x v="282"/>
    <m/>
    <n v="1"/>
    <m/>
    <m/>
    <n v="0"/>
    <n v="1"/>
  </r>
  <r>
    <s v="Oralna hirurgija"/>
    <s v="Услуге"/>
    <x v="356"/>
    <x v="356"/>
    <n v="663"/>
    <n v="600"/>
    <m/>
    <m/>
    <n v="663"/>
    <n v="600"/>
  </r>
  <r>
    <s v="Oralna hirurgija"/>
    <s v="Услуге"/>
    <x v="300"/>
    <x v="300"/>
    <m/>
    <n v="1"/>
    <m/>
    <m/>
    <n v="0"/>
    <n v="1"/>
  </r>
  <r>
    <s v="Oralna hirurgija"/>
    <s v="Услуге"/>
    <x v="498"/>
    <x v="496"/>
    <n v="52"/>
    <n v="50"/>
    <m/>
    <m/>
    <n v="52"/>
    <n v="50"/>
  </r>
  <r>
    <s v="Oralna hirurgija"/>
    <s v="Услуге"/>
    <x v="324"/>
    <x v="324"/>
    <n v="798"/>
    <n v="800"/>
    <m/>
    <m/>
    <n v="798"/>
    <n v="800"/>
  </r>
  <r>
    <s v="Oralna hirurgija"/>
    <s v="Услуге"/>
    <x v="499"/>
    <x v="497"/>
    <n v="356"/>
    <n v="356"/>
    <m/>
    <m/>
    <n v="356"/>
    <n v="356"/>
  </r>
  <r>
    <s v="Oralna hirurgija"/>
    <s v="Услуге"/>
    <x v="330"/>
    <x v="330"/>
    <n v="893"/>
    <n v="893"/>
    <m/>
    <m/>
    <n v="893"/>
    <n v="893"/>
  </r>
  <r>
    <s v="Oralna hirurgija"/>
    <s v="Услуге"/>
    <x v="337"/>
    <x v="337"/>
    <n v="17"/>
    <n v="15"/>
    <m/>
    <m/>
    <n v="17"/>
    <n v="15"/>
  </r>
  <r>
    <s v="Oralna hirurgija"/>
    <s v="Услуге"/>
    <x v="500"/>
    <x v="498"/>
    <n v="2"/>
    <n v="1"/>
    <m/>
    <m/>
    <n v="2"/>
    <n v="1"/>
  </r>
  <r>
    <s v="Oralna hirurgija"/>
    <s v="Услуге"/>
    <x v="468"/>
    <x v="376"/>
    <n v="7"/>
    <n v="5"/>
    <m/>
    <m/>
    <n v="7"/>
    <n v="5"/>
  </r>
  <r>
    <s v="Oralna hirurgija"/>
    <s v="Услуге"/>
    <x v="501"/>
    <x v="499"/>
    <n v="79"/>
    <n v="75"/>
    <m/>
    <m/>
    <n v="79"/>
    <n v="75"/>
  </r>
  <r>
    <s v="Oralna hirurgija"/>
    <s v="Услуге"/>
    <x v="340"/>
    <x v="340"/>
    <n v="131"/>
    <n v="140"/>
    <m/>
    <m/>
    <n v="131"/>
    <n v="140"/>
  </r>
  <r>
    <s v="Ortopedija vilice"/>
    <s v="Услуге"/>
    <x v="416"/>
    <x v="416"/>
    <n v="199"/>
    <n v="199"/>
    <m/>
    <m/>
    <n v="199"/>
    <n v="199"/>
  </r>
  <r>
    <s v="Ortopedija vilice"/>
    <s v="Услуге"/>
    <x v="502"/>
    <x v="500"/>
    <n v="33"/>
    <n v="50"/>
    <m/>
    <m/>
    <n v="33"/>
    <n v="50"/>
  </r>
  <r>
    <s v="Ortopedija vilice"/>
    <s v="Услуге"/>
    <x v="477"/>
    <x v="475"/>
    <n v="25"/>
    <n v="23"/>
    <m/>
    <m/>
    <n v="25"/>
    <n v="23"/>
  </r>
  <r>
    <s v="Ortopedija vilice"/>
    <s v="Услуге"/>
    <x v="503"/>
    <x v="501"/>
    <n v="9"/>
    <n v="10"/>
    <m/>
    <m/>
    <n v="9"/>
    <n v="10"/>
  </r>
  <r>
    <s v="Ortopedija vilice"/>
    <s v="Услуге"/>
    <x v="504"/>
    <x v="502"/>
    <n v="101"/>
    <n v="120"/>
    <m/>
    <m/>
    <n v="101"/>
    <n v="120"/>
  </r>
  <r>
    <s v="Ortopedija vilice"/>
    <s v="Услуге"/>
    <x v="505"/>
    <x v="503"/>
    <n v="8"/>
    <n v="5"/>
    <m/>
    <m/>
    <n v="8"/>
    <n v="5"/>
  </r>
  <r>
    <s v="Ortopedija vilice"/>
    <s v="Услуге"/>
    <x v="506"/>
    <x v="504"/>
    <n v="846"/>
    <n v="840"/>
    <m/>
    <m/>
    <n v="846"/>
    <n v="840"/>
  </r>
  <r>
    <s v="Ortopedija vilice"/>
    <s v="Услуге"/>
    <x v="507"/>
    <x v="505"/>
    <n v="5"/>
    <n v="11"/>
    <m/>
    <m/>
    <n v="5"/>
    <n v="11"/>
  </r>
  <r>
    <s v="Ortopedija vilice"/>
    <s v="Услуге"/>
    <x v="479"/>
    <x v="477"/>
    <n v="107"/>
    <n v="120"/>
    <m/>
    <m/>
    <n v="107"/>
    <n v="120"/>
  </r>
  <r>
    <s v="Ortopedija vilice"/>
    <s v="Услуге"/>
    <x v="508"/>
    <x v="506"/>
    <n v="21"/>
    <n v="30"/>
    <m/>
    <m/>
    <n v="21"/>
    <n v="30"/>
  </r>
  <r>
    <s v="Ortopedija vilice"/>
    <s v="Услуге"/>
    <x v="509"/>
    <x v="507"/>
    <n v="7"/>
    <n v="30"/>
    <m/>
    <m/>
    <n v="7"/>
    <n v="30"/>
  </r>
  <r>
    <s v="Ortopedija vilice"/>
    <s v="Услуге"/>
    <x v="356"/>
    <x v="356"/>
    <n v="25"/>
    <n v="20"/>
    <m/>
    <m/>
    <n v="25"/>
    <n v="20"/>
  </r>
  <r>
    <s v="Ortopedija vilice"/>
    <s v="Услуге"/>
    <x v="510"/>
    <x v="508"/>
    <n v="14"/>
    <n v="23"/>
    <m/>
    <m/>
    <n v="14"/>
    <n v="23"/>
  </r>
  <r>
    <s v="Ortopedija vilice"/>
    <s v="Услуге"/>
    <x v="511"/>
    <x v="509"/>
    <n v="19"/>
    <n v="26"/>
    <m/>
    <m/>
    <n v="19"/>
    <n v="26"/>
  </r>
  <r>
    <s v="Bolesti zuba"/>
    <s v="Услуге"/>
    <x v="417"/>
    <x v="417"/>
    <n v="130"/>
    <n v="120"/>
    <m/>
    <m/>
    <n v="130"/>
    <n v="120"/>
  </r>
  <r>
    <s v="Bolesti zuba"/>
    <s v="Услуге"/>
    <x v="420"/>
    <x v="420"/>
    <n v="26"/>
    <n v="30"/>
    <m/>
    <m/>
    <n v="26"/>
    <n v="30"/>
  </r>
  <r>
    <s v="Bolesti zuba"/>
    <s v="Услуге"/>
    <x v="421"/>
    <x v="421"/>
    <n v="5"/>
    <n v="10"/>
    <m/>
    <m/>
    <n v="5"/>
    <n v="10"/>
  </r>
  <r>
    <s v="Bolesti zuba"/>
    <s v="Услуге"/>
    <x v="422"/>
    <x v="422"/>
    <n v="2"/>
    <n v="12"/>
    <m/>
    <m/>
    <n v="2"/>
    <n v="12"/>
  </r>
  <r>
    <s v="Bolesti zuba"/>
    <s v="Услуге"/>
    <x v="423"/>
    <x v="423"/>
    <n v="4"/>
    <n v="5"/>
    <m/>
    <m/>
    <n v="4"/>
    <n v="5"/>
  </r>
  <r>
    <s v="Bolesti zuba"/>
    <s v="Услуге"/>
    <x v="424"/>
    <x v="424"/>
    <n v="3"/>
    <n v="3"/>
    <m/>
    <m/>
    <n v="3"/>
    <n v="3"/>
  </r>
  <r>
    <s v="Bolesti zuba"/>
    <s v="Услуге"/>
    <x v="425"/>
    <x v="425"/>
    <n v="1"/>
    <n v="2"/>
    <m/>
    <m/>
    <n v="1"/>
    <n v="2"/>
  </r>
  <r>
    <s v="Bolesti zuba"/>
    <s v="Услуге"/>
    <x v="431"/>
    <x v="431"/>
    <n v="184"/>
    <n v="200"/>
    <m/>
    <m/>
    <n v="184"/>
    <n v="200"/>
  </r>
  <r>
    <s v="Bolesti zuba"/>
    <s v="Услуге"/>
    <x v="432"/>
    <x v="432"/>
    <n v="244"/>
    <n v="200"/>
    <m/>
    <m/>
    <n v="244"/>
    <n v="200"/>
  </r>
  <r>
    <s v="Bolesti zuba"/>
    <s v="Услуге"/>
    <x v="433"/>
    <x v="433"/>
    <n v="16"/>
    <n v="20"/>
    <m/>
    <m/>
    <n v="16"/>
    <n v="20"/>
  </r>
  <r>
    <s v="Bolesti zuba"/>
    <s v="Услуге"/>
    <x v="434"/>
    <x v="434"/>
    <n v="107"/>
    <n v="90"/>
    <m/>
    <m/>
    <n v="107"/>
    <n v="90"/>
  </r>
  <r>
    <s v="Bolesti zuba"/>
    <s v="Услуге"/>
    <x v="435"/>
    <x v="435"/>
    <n v="301"/>
    <n v="300"/>
    <m/>
    <m/>
    <n v="301"/>
    <n v="300"/>
  </r>
  <r>
    <s v="Bolesti zuba"/>
    <s v="Услуге"/>
    <x v="436"/>
    <x v="436"/>
    <n v="2"/>
    <n v="5"/>
    <m/>
    <m/>
    <n v="2"/>
    <n v="5"/>
  </r>
  <r>
    <s v="Bolesti zuba"/>
    <s v="Услуге"/>
    <x v="438"/>
    <x v="438"/>
    <n v="26"/>
    <n v="12"/>
    <m/>
    <m/>
    <n v="26"/>
    <n v="12"/>
  </r>
  <r>
    <s v="Bolesti zuba"/>
    <s v="Услуге"/>
    <x v="439"/>
    <x v="439"/>
    <n v="24"/>
    <n v="50"/>
    <m/>
    <m/>
    <n v="24"/>
    <n v="50"/>
  </r>
  <r>
    <s v="Bolesti zuba"/>
    <s v="Услуге"/>
    <x v="443"/>
    <x v="443"/>
    <n v="203"/>
    <n v="200"/>
    <m/>
    <m/>
    <n v="203"/>
    <n v="200"/>
  </r>
  <r>
    <s v="Bolesti zuba"/>
    <s v="Услуге"/>
    <x v="383"/>
    <x v="383"/>
    <n v="276"/>
    <n v="250"/>
    <m/>
    <m/>
    <n v="276"/>
    <n v="250"/>
  </r>
  <r>
    <s v="Bolesti zuba"/>
    <s v="Услуге"/>
    <x v="385"/>
    <x v="385"/>
    <n v="193"/>
    <n v="190"/>
    <m/>
    <m/>
    <n v="193"/>
    <n v="190"/>
  </r>
  <r>
    <s v="Bolesti zuba"/>
    <s v="Услуге"/>
    <x v="394"/>
    <x v="394"/>
    <n v="174"/>
    <n v="174"/>
    <m/>
    <m/>
    <n v="174"/>
    <n v="174"/>
  </r>
  <r>
    <s v="Bolesti zuba"/>
    <s v="Услуге"/>
    <x v="447"/>
    <x v="447"/>
    <n v="122"/>
    <n v="120"/>
    <m/>
    <m/>
    <n v="122"/>
    <n v="120"/>
  </r>
  <r>
    <s v="Bolesti zuba"/>
    <s v="Услуге"/>
    <x v="453"/>
    <x v="453"/>
    <n v="565"/>
    <n v="560"/>
    <m/>
    <m/>
    <n v="565"/>
    <n v="560"/>
  </r>
  <r>
    <s v="Bolesti zuba"/>
    <s v="Услуге"/>
    <x v="356"/>
    <x v="356"/>
    <n v="285"/>
    <n v="290"/>
    <m/>
    <m/>
    <n v="285"/>
    <n v="290"/>
  </r>
  <r>
    <s v="Bolesti zuba"/>
    <s v="Услуге"/>
    <x v="460"/>
    <x v="444"/>
    <m/>
    <n v="1"/>
    <m/>
    <m/>
    <n v="0"/>
    <n v="1"/>
  </r>
  <r>
    <s v="Bolesti zuba"/>
    <s v="Услуге"/>
    <x v="462"/>
    <x v="461"/>
    <n v="136"/>
    <n v="136"/>
    <m/>
    <m/>
    <n v="136"/>
    <n v="136"/>
  </r>
  <r>
    <s v="Bolesti zuba"/>
    <s v="Услуге"/>
    <x v="463"/>
    <x v="462"/>
    <n v="210"/>
    <n v="210"/>
    <m/>
    <m/>
    <n v="210"/>
    <n v="210"/>
  </r>
  <r>
    <s v="Bolesti zuba"/>
    <s v="Услуге"/>
    <x v="464"/>
    <x v="463"/>
    <n v="9"/>
    <n v="20"/>
    <m/>
    <m/>
    <n v="9"/>
    <n v="20"/>
  </r>
  <r>
    <s v="Bolesti zuba"/>
    <s v="Услуге"/>
    <x v="493"/>
    <x v="491"/>
    <n v="114"/>
    <n v="114"/>
    <m/>
    <m/>
    <n v="114"/>
    <n v="114"/>
  </r>
  <r>
    <s v="Bolesti zuba"/>
    <s v="Услуге"/>
    <x v="512"/>
    <x v="510"/>
    <n v="1"/>
    <n v="20"/>
    <m/>
    <m/>
    <n v="1"/>
    <n v="20"/>
  </r>
  <r>
    <s v="Bolesti zuba"/>
    <s v="Услуге"/>
    <x v="513"/>
    <x v="511"/>
    <n v="38"/>
    <n v="50"/>
    <m/>
    <m/>
    <n v="38"/>
    <n v="50"/>
  </r>
  <r>
    <s v="Bolesti zuba"/>
    <s v="Услуге"/>
    <x v="514"/>
    <x v="512"/>
    <n v="56"/>
    <n v="50"/>
    <m/>
    <m/>
    <n v="56"/>
    <n v="50"/>
  </r>
  <r>
    <s v="Bolesti zuba"/>
    <s v="Услуге"/>
    <x v="515"/>
    <x v="513"/>
    <m/>
    <n v="1"/>
    <m/>
    <m/>
    <n v="0"/>
    <n v="1"/>
  </r>
  <r>
    <s v="Bolesti zuba"/>
    <s v="Услуге"/>
    <x v="516"/>
    <x v="514"/>
    <n v="6"/>
    <n v="10"/>
    <m/>
    <m/>
    <n v="6"/>
    <n v="10"/>
  </r>
  <r>
    <s v="Bolesti zuba"/>
    <s v="Услуге"/>
    <x v="516"/>
    <x v="514"/>
    <m/>
    <n v="1"/>
    <m/>
    <m/>
    <n v="0"/>
    <n v="1"/>
  </r>
  <r>
    <s v="Bolesti zuba"/>
    <s v="Услуге"/>
    <x v="517"/>
    <x v="515"/>
    <n v="3"/>
    <n v="10"/>
    <m/>
    <m/>
    <n v="3"/>
    <n v="10"/>
  </r>
  <r>
    <s v="Bolesti zuba"/>
    <s v="Услуге"/>
    <x v="518"/>
    <x v="516"/>
    <m/>
    <n v="1"/>
    <m/>
    <m/>
    <n v="0"/>
    <n v="1"/>
  </r>
  <r>
    <s v="Bolesti zuba"/>
    <s v="Услуге"/>
    <x v="519"/>
    <x v="517"/>
    <n v="2"/>
    <n v="5"/>
    <m/>
    <m/>
    <n v="2"/>
    <n v="5"/>
  </r>
  <r>
    <s v="Bolesti zuba"/>
    <s v="Услуге"/>
    <x v="520"/>
    <x v="518"/>
    <n v="2"/>
    <n v="5"/>
    <m/>
    <m/>
    <n v="2"/>
    <n v="5"/>
  </r>
  <r>
    <s v="Bolesti zuba"/>
    <s v="Услуге"/>
    <x v="521"/>
    <x v="519"/>
    <n v="3"/>
    <n v="5"/>
    <m/>
    <m/>
    <n v="3"/>
    <n v="5"/>
  </r>
  <r>
    <s v="Bolesti zuba"/>
    <s v="Услуге"/>
    <x v="522"/>
    <x v="520"/>
    <n v="1"/>
    <n v="5"/>
    <m/>
    <m/>
    <n v="1"/>
    <n v="5"/>
  </r>
  <r>
    <s v="Bolesti zuba"/>
    <s v="Услуге"/>
    <x v="523"/>
    <x v="521"/>
    <n v="42"/>
    <n v="40"/>
    <m/>
    <m/>
    <n v="42"/>
    <n v="40"/>
  </r>
  <r>
    <s v="Bolesti zuba"/>
    <s v="Услуге"/>
    <x v="524"/>
    <x v="522"/>
    <n v="17"/>
    <n v="20"/>
    <m/>
    <m/>
    <n v="17"/>
    <n v="20"/>
  </r>
  <r>
    <s v="Bolesti zuba"/>
    <s v="Услуге"/>
    <x v="525"/>
    <x v="523"/>
    <n v="35"/>
    <n v="30"/>
    <m/>
    <m/>
    <n v="35"/>
    <n v="30"/>
  </r>
  <r>
    <s v="Bolesti zuba"/>
    <s v="Услуге"/>
    <x v="526"/>
    <x v="524"/>
    <n v="57"/>
    <n v="30"/>
    <m/>
    <m/>
    <n v="57"/>
    <n v="30"/>
  </r>
  <r>
    <s v="Bolesti zuba"/>
    <s v="Услуге"/>
    <x v="527"/>
    <x v="525"/>
    <n v="26"/>
    <n v="20"/>
    <m/>
    <m/>
    <n v="26"/>
    <n v="20"/>
  </r>
  <r>
    <s v="Bolesti zuba"/>
    <s v="Услуге"/>
    <x v="528"/>
    <x v="526"/>
    <n v="7"/>
    <n v="30"/>
    <m/>
    <m/>
    <n v="7"/>
    <n v="30"/>
  </r>
  <r>
    <s v="Bolesti zuba"/>
    <s v="Услуге"/>
    <x v="529"/>
    <x v="527"/>
    <n v="4"/>
    <n v="10"/>
    <m/>
    <m/>
    <n v="4"/>
    <n v="10"/>
  </r>
  <r>
    <s v="Bolesti zuba"/>
    <s v="Услуге"/>
    <x v="530"/>
    <x v="528"/>
    <m/>
    <n v="1"/>
    <m/>
    <m/>
    <n v="0"/>
    <n v="1"/>
  </r>
  <r>
    <s v="Bolesti zuba"/>
    <s v="Услуге"/>
    <x v="531"/>
    <x v="529"/>
    <m/>
    <n v="1"/>
    <m/>
    <m/>
    <n v="0"/>
    <n v="1"/>
  </r>
  <r>
    <s v="Bolesti zuba"/>
    <s v="Услуге"/>
    <x v="532"/>
    <x v="530"/>
    <m/>
    <n v="1"/>
    <m/>
    <m/>
    <n v="0"/>
    <n v="1"/>
  </r>
  <r>
    <s v="Bolesti zuba"/>
    <s v="Услуге"/>
    <x v="533"/>
    <x v="531"/>
    <n v="1"/>
    <n v="10"/>
    <m/>
    <m/>
    <n v="1"/>
    <n v="10"/>
  </r>
  <r>
    <s v="Bolesti zuba"/>
    <s v="Услуге"/>
    <x v="534"/>
    <x v="532"/>
    <m/>
    <n v="5"/>
    <m/>
    <m/>
    <n v="0"/>
    <n v="5"/>
  </r>
  <r>
    <s v="Bolesti zuba"/>
    <s v="Услуге"/>
    <x v="535"/>
    <x v="533"/>
    <m/>
    <n v="5"/>
    <m/>
    <m/>
    <n v="0"/>
    <n v="5"/>
  </r>
  <r>
    <s v="Dnevna bolnica"/>
    <s v="Услуге"/>
    <x v="375"/>
    <x v="375"/>
    <m/>
    <m/>
    <n v="7"/>
    <n v="7"/>
    <n v="7"/>
    <n v="7"/>
  </r>
  <r>
    <s v="Dnevna bolnica"/>
    <s v="Услуге"/>
    <x v="11"/>
    <x v="11"/>
    <m/>
    <m/>
    <n v="10"/>
    <n v="10"/>
    <n v="10"/>
    <n v="10"/>
  </r>
  <r>
    <s v="Dnevna bolnica"/>
    <s v="Услуге"/>
    <x v="12"/>
    <x v="12"/>
    <m/>
    <m/>
    <n v="4"/>
    <n v="4"/>
    <n v="4"/>
    <n v="4"/>
  </r>
  <r>
    <s v="Dnevna bolnica"/>
    <s v="Услуге"/>
    <x v="13"/>
    <x v="13"/>
    <m/>
    <m/>
    <n v="2"/>
    <n v="2"/>
    <n v="2"/>
    <n v="2"/>
  </r>
  <r>
    <s v="Dnevna bolnica"/>
    <s v="Услуге"/>
    <x v="23"/>
    <x v="23"/>
    <m/>
    <m/>
    <m/>
    <n v="1"/>
    <n v="0"/>
    <n v="1"/>
  </r>
  <r>
    <s v="Dnevna bolnica"/>
    <s v="Услуге"/>
    <x v="382"/>
    <x v="382"/>
    <m/>
    <m/>
    <m/>
    <n v="1"/>
    <n v="0"/>
    <n v="1"/>
  </r>
  <r>
    <s v="Dnevna bolnica"/>
    <s v="Услуге"/>
    <x v="385"/>
    <x v="385"/>
    <m/>
    <m/>
    <n v="15"/>
    <n v="15"/>
    <n v="15"/>
    <n v="15"/>
  </r>
  <r>
    <s v="Dnevna bolnica"/>
    <s v="Услуге"/>
    <x v="386"/>
    <x v="386"/>
    <m/>
    <m/>
    <n v="202"/>
    <n v="202"/>
    <n v="202"/>
    <n v="202"/>
  </r>
  <r>
    <s v="Dnevna bolnica"/>
    <s v="Услуге"/>
    <x v="387"/>
    <x v="387"/>
    <m/>
    <m/>
    <n v="2"/>
    <n v="2"/>
    <n v="2"/>
    <n v="2"/>
  </r>
  <r>
    <s v="Dnevna bolnica"/>
    <s v="Услуге"/>
    <x v="392"/>
    <x v="392"/>
    <m/>
    <m/>
    <n v="2"/>
    <n v="2"/>
    <n v="2"/>
    <n v="2"/>
  </r>
  <r>
    <s v="Dnevna bolnica"/>
    <s v="Услуге"/>
    <x v="15"/>
    <x v="15"/>
    <m/>
    <m/>
    <m/>
    <n v="1"/>
    <n v="0"/>
    <n v="1"/>
  </r>
  <r>
    <s v="Dnevna bolnica"/>
    <s v="Услуге"/>
    <x v="393"/>
    <x v="393"/>
    <m/>
    <m/>
    <n v="190"/>
    <n v="190"/>
    <n v="190"/>
    <n v="190"/>
  </r>
  <r>
    <s v="Dnevna bolnica"/>
    <s v="Услуге"/>
    <x v="19"/>
    <x v="19"/>
    <m/>
    <m/>
    <n v="2"/>
    <n v="2"/>
    <n v="2"/>
    <n v="2"/>
  </r>
  <r>
    <s v="Dnevna bolnica"/>
    <s v="Услуге"/>
    <x v="20"/>
    <x v="20"/>
    <m/>
    <m/>
    <n v="1"/>
    <n v="1"/>
    <n v="1"/>
    <n v="1"/>
  </r>
  <r>
    <s v="Dnevna bolnica"/>
    <s v="Услуге"/>
    <x v="394"/>
    <x v="394"/>
    <m/>
    <m/>
    <n v="204"/>
    <n v="204"/>
    <n v="204"/>
    <n v="204"/>
  </r>
  <r>
    <s v="Dnevna bolnica"/>
    <s v="Услуге"/>
    <x v="349"/>
    <x v="349"/>
    <m/>
    <m/>
    <n v="21"/>
    <n v="21"/>
    <n v="21"/>
    <n v="21"/>
  </r>
  <r>
    <s v="Dnevna bolnica"/>
    <s v="Услуге"/>
    <x v="21"/>
    <x v="21"/>
    <m/>
    <m/>
    <n v="2"/>
    <n v="2"/>
    <n v="2"/>
    <n v="2"/>
  </r>
  <r>
    <s v="Dnevna bolnica"/>
    <s v="Услуге"/>
    <x v="350"/>
    <x v="350"/>
    <m/>
    <m/>
    <m/>
    <m/>
    <n v="0"/>
    <n v="0"/>
  </r>
  <r>
    <s v="Dnevna bolnica"/>
    <s v="Услуге"/>
    <x v="351"/>
    <x v="351"/>
    <m/>
    <m/>
    <n v="2"/>
    <n v="2"/>
    <n v="2"/>
    <n v="2"/>
  </r>
  <r>
    <s v="Dnevna bolnica"/>
    <s v="Услуге"/>
    <x v="352"/>
    <x v="352"/>
    <m/>
    <m/>
    <m/>
    <n v="1"/>
    <n v="0"/>
    <n v="1"/>
  </r>
  <r>
    <s v="Dnevna bolnica"/>
    <s v="Услуге"/>
    <x v="346"/>
    <x v="346"/>
    <m/>
    <m/>
    <n v="4"/>
    <n v="4"/>
    <n v="4"/>
    <n v="4"/>
  </r>
  <r>
    <s v="Dnevna bolnica"/>
    <s v="Услуге"/>
    <x v="398"/>
    <x v="398"/>
    <m/>
    <m/>
    <m/>
    <n v="1"/>
    <n v="0"/>
    <n v="1"/>
  </r>
  <r>
    <s v="Dnevna bolnica"/>
    <s v="Услуге"/>
    <x v="30"/>
    <x v="30"/>
    <m/>
    <m/>
    <m/>
    <n v="1"/>
    <n v="0"/>
    <n v="1"/>
  </r>
  <r>
    <s v="Dnevna bolnica"/>
    <s v="Услуге"/>
    <x v="399"/>
    <x v="399"/>
    <m/>
    <m/>
    <m/>
    <n v="1"/>
    <n v="0"/>
    <n v="1"/>
  </r>
  <r>
    <s v="Dnevna bolnica"/>
    <s v="Услуге"/>
    <x v="25"/>
    <x v="25"/>
    <m/>
    <m/>
    <m/>
    <n v="1"/>
    <n v="0"/>
    <n v="1"/>
  </r>
  <r>
    <s v="Dnevna bolnica"/>
    <s v="Услуге"/>
    <x v="347"/>
    <x v="347"/>
    <m/>
    <m/>
    <n v="148"/>
    <n v="148"/>
    <n v="148"/>
    <n v="148"/>
  </r>
  <r>
    <s v="Dnevna bolnica"/>
    <s v="Услуге"/>
    <x v="35"/>
    <x v="35"/>
    <m/>
    <m/>
    <n v="2"/>
    <n v="2"/>
    <n v="2"/>
    <n v="2"/>
  </r>
  <r>
    <s v="Dnevna bolnica"/>
    <s v="Услуге"/>
    <x v="536"/>
    <x v="36"/>
    <m/>
    <m/>
    <n v="5"/>
    <n v="5"/>
    <n v="5"/>
    <n v="5"/>
  </r>
  <r>
    <s v="Dnevna bolnica"/>
    <s v="Услуге"/>
    <x v="37"/>
    <x v="37"/>
    <m/>
    <m/>
    <m/>
    <n v="1"/>
    <n v="0"/>
    <n v="1"/>
  </r>
  <r>
    <s v="Dnevna bolnica"/>
    <s v="Услуге"/>
    <x v="41"/>
    <x v="41"/>
    <m/>
    <m/>
    <n v="1"/>
    <n v="1"/>
    <n v="1"/>
    <n v="1"/>
  </r>
  <r>
    <s v="Dnevna bolnica"/>
    <s v="Услуге"/>
    <x v="58"/>
    <x v="58"/>
    <m/>
    <m/>
    <m/>
    <n v="1"/>
    <n v="0"/>
    <n v="1"/>
  </r>
  <r>
    <s v="Dnevna bolnica"/>
    <s v="Услуге"/>
    <x v="66"/>
    <x v="66"/>
    <m/>
    <m/>
    <n v="2"/>
    <n v="2"/>
    <n v="2"/>
    <n v="2"/>
  </r>
  <r>
    <s v="Dnevna bolnica"/>
    <s v="Услуге"/>
    <x v="68"/>
    <x v="68"/>
    <m/>
    <m/>
    <n v="2"/>
    <n v="2"/>
    <n v="2"/>
    <n v="2"/>
  </r>
  <r>
    <s v="Dnevna bolnica"/>
    <s v="Услуге"/>
    <x v="79"/>
    <x v="79"/>
    <m/>
    <m/>
    <n v="1"/>
    <n v="1"/>
    <n v="1"/>
    <n v="1"/>
  </r>
  <r>
    <s v="Dnevna bolnica"/>
    <s v="Услуге"/>
    <x v="80"/>
    <x v="80"/>
    <m/>
    <m/>
    <n v="26"/>
    <n v="26"/>
    <n v="26"/>
    <n v="26"/>
  </r>
  <r>
    <s v="Dnevna bolnica"/>
    <s v="Услуге"/>
    <x v="81"/>
    <x v="81"/>
    <m/>
    <m/>
    <n v="3"/>
    <n v="3"/>
    <n v="3"/>
    <n v="3"/>
  </r>
  <r>
    <s v="Dnevna bolnica"/>
    <s v="Услуге"/>
    <x v="82"/>
    <x v="82"/>
    <m/>
    <m/>
    <n v="22"/>
    <n v="22"/>
    <n v="22"/>
    <n v="22"/>
  </r>
  <r>
    <s v="Dnevna bolnica"/>
    <s v="Услуге"/>
    <x v="83"/>
    <x v="83"/>
    <m/>
    <m/>
    <n v="94"/>
    <n v="94"/>
    <n v="94"/>
    <n v="94"/>
  </r>
  <r>
    <s v="Dnevna bolnica"/>
    <s v="Услуге"/>
    <x v="84"/>
    <x v="84"/>
    <m/>
    <m/>
    <n v="11"/>
    <n v="11"/>
    <n v="11"/>
    <n v="11"/>
  </r>
  <r>
    <s v="Dnevna bolnica"/>
    <s v="Услуге"/>
    <x v="87"/>
    <x v="87"/>
    <m/>
    <m/>
    <n v="1"/>
    <n v="1"/>
    <n v="1"/>
    <n v="1"/>
  </r>
  <r>
    <s v="Dnevna bolnica"/>
    <s v="Услуге"/>
    <x v="112"/>
    <x v="112"/>
    <m/>
    <m/>
    <m/>
    <n v="1"/>
    <n v="0"/>
    <n v="1"/>
  </r>
  <r>
    <s v="Dnevna bolnica"/>
    <s v="Услуге"/>
    <x v="113"/>
    <x v="113"/>
    <m/>
    <m/>
    <m/>
    <n v="1"/>
    <n v="0"/>
    <n v="1"/>
  </r>
  <r>
    <s v="Dnevna bolnica"/>
    <s v="Услуге"/>
    <x v="158"/>
    <x v="158"/>
    <m/>
    <m/>
    <m/>
    <n v="1"/>
    <n v="0"/>
    <n v="1"/>
  </r>
  <r>
    <s v="Dnevna bolnica"/>
    <s v="Услуге"/>
    <x v="159"/>
    <x v="159"/>
    <m/>
    <m/>
    <n v="4"/>
    <n v="4"/>
    <n v="4"/>
    <n v="4"/>
  </r>
  <r>
    <s v="Dnevna bolnica"/>
    <s v="Услуге"/>
    <x v="160"/>
    <x v="160"/>
    <m/>
    <m/>
    <m/>
    <n v="1"/>
    <n v="0"/>
    <n v="1"/>
  </r>
  <r>
    <s v="Dnevna bolnica"/>
    <s v="Услуге"/>
    <x v="161"/>
    <x v="161"/>
    <m/>
    <m/>
    <m/>
    <n v="1"/>
    <n v="0"/>
    <n v="1"/>
  </r>
  <r>
    <s v="Dnevna bolnica"/>
    <s v="Услуге"/>
    <x v="162"/>
    <x v="162"/>
    <m/>
    <m/>
    <m/>
    <n v="1"/>
    <n v="0"/>
    <n v="1"/>
  </r>
  <r>
    <s v="Dnevna bolnica"/>
    <s v="Услуге"/>
    <x v="163"/>
    <x v="163"/>
    <m/>
    <m/>
    <n v="11"/>
    <n v="11"/>
    <n v="11"/>
    <n v="11"/>
  </r>
  <r>
    <s v="Dnevna bolnica"/>
    <s v="Услуге"/>
    <x v="537"/>
    <x v="534"/>
    <m/>
    <m/>
    <m/>
    <n v="1"/>
    <n v="0"/>
    <n v="1"/>
  </r>
  <r>
    <s v="Dnevna bolnica"/>
    <s v="Услуге"/>
    <x v="170"/>
    <x v="170"/>
    <m/>
    <m/>
    <m/>
    <n v="1"/>
    <n v="0"/>
    <n v="1"/>
  </r>
  <r>
    <s v="Dnevna bolnica"/>
    <s v="Услуге"/>
    <x v="182"/>
    <x v="182"/>
    <m/>
    <m/>
    <m/>
    <n v="1"/>
    <n v="0"/>
    <n v="1"/>
  </r>
  <r>
    <s v="Dnevna bolnica"/>
    <s v="Услуге"/>
    <x v="213"/>
    <x v="213"/>
    <m/>
    <m/>
    <n v="1"/>
    <n v="1"/>
    <n v="1"/>
    <n v="1"/>
  </r>
  <r>
    <s v="Dnevna bolnica"/>
    <s v="Услуге"/>
    <x v="255"/>
    <x v="255"/>
    <m/>
    <m/>
    <m/>
    <n v="1"/>
    <n v="0"/>
    <n v="1"/>
  </r>
  <r>
    <s v="Dnevna bolnica"/>
    <s v="Услуге"/>
    <x v="256"/>
    <x v="256"/>
    <m/>
    <m/>
    <n v="8"/>
    <n v="8"/>
    <n v="8"/>
    <n v="8"/>
  </r>
  <r>
    <s v="Dnevna bolnica"/>
    <s v="Услуге"/>
    <x v="265"/>
    <x v="265"/>
    <m/>
    <m/>
    <n v="1"/>
    <n v="1"/>
    <n v="1"/>
    <n v="1"/>
  </r>
  <r>
    <s v="Dnevna bolnica"/>
    <s v="Услуге"/>
    <x v="267"/>
    <x v="267"/>
    <m/>
    <m/>
    <m/>
    <n v="1"/>
    <n v="0"/>
    <n v="1"/>
  </r>
  <r>
    <s v="Dnevna bolnica"/>
    <s v="Услуге"/>
    <x v="300"/>
    <x v="300"/>
    <m/>
    <m/>
    <n v="4"/>
    <n v="4"/>
    <n v="4"/>
    <n v="4"/>
  </r>
  <r>
    <s v="Dnevna bolnica"/>
    <s v="Услуге"/>
    <x v="304"/>
    <x v="304"/>
    <m/>
    <m/>
    <n v="3"/>
    <n v="3"/>
    <n v="3"/>
    <n v="3"/>
  </r>
  <r>
    <s v="Dnevna bolnica"/>
    <s v="Операције"/>
    <x v="312"/>
    <x v="312"/>
    <m/>
    <m/>
    <m/>
    <n v="1"/>
    <n v="0"/>
    <n v="1"/>
  </r>
  <r>
    <s v="Dnevna bolnica"/>
    <s v="Услуге"/>
    <x v="365"/>
    <x v="365"/>
    <m/>
    <m/>
    <m/>
    <n v="1"/>
    <n v="0"/>
    <n v="1"/>
  </r>
  <r>
    <s v="Dnevna bolnica"/>
    <s v="Услуге"/>
    <x v="366"/>
    <x v="535"/>
    <m/>
    <m/>
    <m/>
    <n v="1"/>
    <n v="0"/>
    <n v="1"/>
  </r>
  <r>
    <s v="Dnevna bolnica"/>
    <s v="Услуге"/>
    <x v="367"/>
    <x v="536"/>
    <m/>
    <m/>
    <m/>
    <n v="1"/>
    <n v="0"/>
    <n v="1"/>
  </r>
  <r>
    <s v="Dnevna bolnica"/>
    <s v="Услуге"/>
    <x v="368"/>
    <x v="368"/>
    <m/>
    <m/>
    <n v="1"/>
    <n v="1"/>
    <n v="1"/>
    <n v="1"/>
  </r>
  <r>
    <s v="Dnevna bolnica"/>
    <s v="Услуге"/>
    <x v="370"/>
    <x v="537"/>
    <m/>
    <m/>
    <n v="1"/>
    <n v="1"/>
    <n v="1"/>
    <n v="1"/>
  </r>
  <r>
    <s v="Dnevna bolnica"/>
    <s v="Услуге"/>
    <x v="323"/>
    <x v="323"/>
    <m/>
    <m/>
    <m/>
    <n v="1"/>
    <n v="0"/>
    <n v="1"/>
  </r>
  <r>
    <s v="Dnevna bolnica"/>
    <s v="Услуге"/>
    <x v="330"/>
    <x v="330"/>
    <m/>
    <m/>
    <m/>
    <n v="1"/>
    <n v="0"/>
    <n v="1"/>
  </r>
  <r>
    <s v="Dnevna bolnica"/>
    <s v="Услуге"/>
    <x v="340"/>
    <x v="340"/>
    <m/>
    <m/>
    <n v="12"/>
    <n v="12"/>
    <n v="12"/>
    <n v="12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услуга пружених у оквиру организованог скрининга рака**"/>
    <x v="0"/>
    <x v="0"/>
    <m/>
    <m/>
    <m/>
    <m/>
    <m/>
    <m/>
  </r>
  <r>
    <m/>
    <m/>
    <x v="538"/>
    <x v="538"/>
    <m/>
    <m/>
    <m/>
    <m/>
    <n v="0"/>
    <n v="0"/>
  </r>
  <r>
    <m/>
    <m/>
    <x v="539"/>
    <x v="539"/>
    <m/>
    <m/>
    <m/>
    <m/>
    <n v="0"/>
    <n v="0"/>
  </r>
  <r>
    <m/>
    <m/>
    <x v="540"/>
    <x v="540"/>
    <m/>
    <m/>
    <m/>
    <m/>
    <n v="0"/>
    <n v="0"/>
  </r>
  <r>
    <m/>
    <m/>
    <x v="541"/>
    <x v="541"/>
    <m/>
    <m/>
    <m/>
    <m/>
    <n v="0"/>
    <n v="0"/>
  </r>
  <r>
    <m/>
    <m/>
    <x v="542"/>
    <x v="542"/>
    <m/>
    <m/>
    <m/>
    <m/>
    <n v="0"/>
    <n v="0"/>
  </r>
  <r>
    <m/>
    <m/>
    <x v="543"/>
    <x v="543"/>
    <m/>
    <m/>
    <m/>
    <m/>
    <n v="0"/>
    <n v="0"/>
  </r>
  <r>
    <m/>
    <m/>
    <x v="544"/>
    <x v="544"/>
    <m/>
    <m/>
    <m/>
    <m/>
    <n v="0"/>
    <n v="0"/>
  </r>
  <r>
    <m/>
    <m/>
    <x v="545"/>
    <x v="545"/>
    <m/>
    <m/>
    <m/>
    <m/>
    <n v="0"/>
    <n v="0"/>
  </r>
  <r>
    <m/>
    <m/>
    <x v="0"/>
    <x v="0"/>
    <m/>
    <m/>
    <m/>
    <m/>
    <m/>
    <m/>
  </r>
  <r>
    <m/>
    <s v="Дијагностичке процедуре са снимањем"/>
    <x v="0"/>
    <x v="0"/>
    <m/>
    <m/>
    <m/>
    <m/>
    <m/>
    <m/>
  </r>
  <r>
    <m/>
    <s v="Укупно свих дијагностичких процедура са снимањем"/>
    <x v="0"/>
    <x v="0"/>
    <m/>
    <m/>
    <m/>
    <m/>
    <m/>
    <m/>
  </r>
  <r>
    <m/>
    <s v="Укупан број прегледаних пацијената"/>
    <x v="0"/>
    <x v="0"/>
    <m/>
    <m/>
    <m/>
    <m/>
    <m/>
    <m/>
  </r>
  <r>
    <m/>
    <s v="Рендген дијагностик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s v="Maksilofacijalna"/>
    <s v="Услуге"/>
    <x v="546"/>
    <x v="546"/>
    <n v="1"/>
    <n v="5"/>
    <m/>
    <m/>
    <n v="1"/>
    <n v="5"/>
  </r>
  <r>
    <s v="Dečja i peventivna stomatologija"/>
    <s v="Услуге"/>
    <x v="546"/>
    <x v="546"/>
    <n v="15"/>
    <n v="45"/>
    <m/>
    <m/>
    <n v="15"/>
    <n v="45"/>
  </r>
  <r>
    <s v="Parodontologija i oralna medicina"/>
    <s v="Услуге"/>
    <x v="547"/>
    <x v="547"/>
    <n v="1"/>
    <n v="10"/>
    <m/>
    <m/>
    <n v="1"/>
    <n v="10"/>
  </r>
  <r>
    <s v="Parodontologija i oralna medicina"/>
    <s v="Услуге"/>
    <x v="546"/>
    <x v="546"/>
    <n v="1"/>
    <n v="5"/>
    <m/>
    <m/>
    <n v="1"/>
    <n v="5"/>
  </r>
  <r>
    <s v="Oralna hirurgija"/>
    <s v="Услуге"/>
    <x v="547"/>
    <x v="547"/>
    <n v="100"/>
    <n v="150"/>
    <m/>
    <m/>
    <n v="100"/>
    <n v="150"/>
  </r>
  <r>
    <s v="Oralna hirurgija"/>
    <s v="Услуге"/>
    <x v="546"/>
    <x v="546"/>
    <n v="100"/>
    <n v="150"/>
    <m/>
    <m/>
    <n v="100"/>
    <n v="150"/>
  </r>
  <r>
    <s v="Ortodoncija"/>
    <s v="Услуге"/>
    <x v="546"/>
    <x v="546"/>
    <n v="1"/>
    <n v="5"/>
    <m/>
    <m/>
    <n v="1"/>
    <n v="5"/>
  </r>
  <r>
    <s v="Bolesti zuba"/>
    <s v="Услуге"/>
    <x v="547"/>
    <x v="547"/>
    <n v="1"/>
    <n v="3"/>
    <m/>
    <m/>
    <n v="1"/>
    <n v="3"/>
  </r>
  <r>
    <s v="Bolesti zuba"/>
    <s v="Услуге"/>
    <x v="546"/>
    <x v="546"/>
    <n v="5"/>
    <n v="8"/>
    <m/>
    <m/>
    <n v="5"/>
    <n v="8"/>
  </r>
  <r>
    <m/>
    <m/>
    <x v="0"/>
    <x v="0"/>
    <m/>
    <m/>
    <m/>
    <m/>
    <n v="0"/>
    <n v="0"/>
  </r>
  <r>
    <m/>
    <s v="Услуге у оквиру организованог скрининга рака**"/>
    <x v="0"/>
    <x v="0"/>
    <m/>
    <m/>
    <m/>
    <m/>
    <m/>
    <m/>
  </r>
  <r>
    <m/>
    <m/>
    <x v="548"/>
    <x v="548"/>
    <m/>
    <m/>
    <m/>
    <m/>
    <n v="0"/>
    <n v="0"/>
  </r>
  <r>
    <m/>
    <m/>
    <x v="0"/>
    <x v="0"/>
    <m/>
    <m/>
    <m/>
    <m/>
    <n v="0"/>
    <n v="0"/>
  </r>
  <r>
    <m/>
    <s v="Ултразвучна дијагностик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Услуге у оквиру организованог скрининга рака**"/>
    <x v="0"/>
    <x v="0"/>
    <m/>
    <m/>
    <m/>
    <m/>
    <m/>
    <m/>
  </r>
  <r>
    <m/>
    <m/>
    <x v="549"/>
    <x v="549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Доплер*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ЦТ Скенер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Магнетна резонанц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m/>
    <m/>
  </r>
  <r>
    <m/>
    <s v="Лабораторијска дијагностика"/>
    <x v="0"/>
    <x v="0"/>
    <m/>
    <m/>
    <m/>
    <m/>
    <m/>
    <m/>
  </r>
  <r>
    <m/>
    <s v="БРОЈ ПАЦИЈЕНАТА-УКУПНО"/>
    <x v="0"/>
    <x v="0"/>
    <m/>
    <m/>
    <m/>
    <m/>
    <m/>
    <m/>
  </r>
  <r>
    <m/>
    <s v="БРОЈ ПРЕГЛЕДАНИХ УЗОРАКА-УКУПНО"/>
    <x v="0"/>
    <x v="0"/>
    <m/>
    <m/>
    <m/>
    <m/>
    <m/>
    <m/>
  </r>
  <r>
    <m/>
    <s v="ЛАБОРАТОРИЈСКЕ АНАЛИЗЕ -УКУПНО"/>
    <x v="0"/>
    <x v="0"/>
    <m/>
    <m/>
    <m/>
    <m/>
    <m/>
    <m/>
  </r>
  <r>
    <m/>
    <s v="Број пацијената 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А. Биохемијске и хематолошке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Б. Микробиолошке и паразитолошке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В. Патохистолошке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В1 АНАЛИЗЕ ОРГАНИЗОВАНОГ СКРИНИНГА  РАКА*"/>
    <x v="0"/>
    <x v="0"/>
    <m/>
    <m/>
    <m/>
    <m/>
    <m/>
    <m/>
  </r>
  <r>
    <m/>
    <m/>
    <x v="550"/>
    <x v="550"/>
    <m/>
    <m/>
    <m/>
    <m/>
    <n v="0"/>
    <n v="0"/>
  </r>
  <r>
    <m/>
    <m/>
    <x v="551"/>
    <x v="551"/>
    <m/>
    <m/>
    <m/>
    <m/>
    <n v="0"/>
    <n v="0"/>
  </r>
  <r>
    <m/>
    <m/>
    <x v="552"/>
    <x v="552"/>
    <m/>
    <m/>
    <m/>
    <m/>
    <n v="0"/>
    <n v="0"/>
  </r>
  <r>
    <m/>
    <m/>
    <x v="553"/>
    <x v="553"/>
    <m/>
    <m/>
    <m/>
    <m/>
    <n v="0"/>
    <n v="0"/>
  </r>
  <r>
    <m/>
    <m/>
    <x v="554"/>
    <x v="554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Г. ЦИТОЛОШКА ЛАБОРАТОРИЈА-АНАЛИЗЕ ОРГАНИЗОВАНОГ СКРИНИНГА  РАКА  ГРЛИЋА МАТЕРИЦЕ**"/>
    <x v="0"/>
    <x v="0"/>
    <m/>
    <m/>
    <m/>
    <m/>
    <m/>
    <m/>
  </r>
  <r>
    <m/>
    <m/>
    <x v="555"/>
    <x v="555"/>
    <m/>
    <m/>
    <m/>
    <m/>
    <n v="0"/>
    <n v="0"/>
  </r>
  <r>
    <m/>
    <m/>
    <x v="556"/>
    <x v="556"/>
    <m/>
    <m/>
    <m/>
    <m/>
    <n v="0"/>
    <n v="0"/>
  </r>
  <r>
    <m/>
    <m/>
    <x v="557"/>
    <x v="557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Д. ЦИТОГЕНЕТСКА ЛАБОРАТОРИЈА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Ђ.   ОСТАЛЕ ЛАБОРАТОРИЈЕ ____________________   (навести које)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m/>
    <m/>
  </r>
  <r>
    <m/>
    <s v="Дијализе"/>
    <x v="0"/>
    <x v="0"/>
    <m/>
    <m/>
    <m/>
    <m/>
    <m/>
    <m/>
  </r>
  <r>
    <m/>
    <s v="Укупно"/>
    <x v="0"/>
    <x v="0"/>
    <m/>
    <m/>
    <m/>
    <m/>
    <m/>
    <m/>
  </r>
  <r>
    <m/>
    <s v="Број апарата"/>
    <x v="0"/>
    <x v="0"/>
    <m/>
    <m/>
    <m/>
    <m/>
    <m/>
    <m/>
  </r>
  <r>
    <m/>
    <s v="Број лица на акутној хемодијализи"/>
    <x v="0"/>
    <x v="0"/>
    <m/>
    <m/>
    <m/>
    <m/>
    <m/>
    <m/>
  </r>
  <r>
    <m/>
    <s v="Број лица на хроничној хемодијализи"/>
    <x v="0"/>
    <x v="0"/>
    <m/>
    <m/>
    <m/>
    <m/>
    <m/>
    <m/>
  </r>
  <r>
    <m/>
    <s v="1. ХЕМОДИЈАЛИЗА УКУПНО"/>
    <x v="0"/>
    <x v="0"/>
    <m/>
    <m/>
    <m/>
    <m/>
    <m/>
    <m/>
  </r>
  <r>
    <m/>
    <m/>
    <x v="558"/>
    <x v="558"/>
    <m/>
    <m/>
    <m/>
    <m/>
    <n v="0"/>
    <n v="0"/>
  </r>
  <r>
    <m/>
    <m/>
    <x v="559"/>
    <x v="559"/>
    <m/>
    <m/>
    <m/>
    <m/>
    <n v="0"/>
    <n v="0"/>
  </r>
  <r>
    <m/>
    <s v="2. ПЕРИТОНЕАЛНА ДИЈАЛИЗА УКУПНО"/>
    <x v="0"/>
    <x v="0"/>
    <m/>
    <m/>
    <m/>
    <m/>
    <m/>
    <m/>
  </r>
  <r>
    <m/>
    <m/>
    <x v="560"/>
    <x v="560"/>
    <m/>
    <m/>
    <m/>
    <m/>
    <n v="0"/>
    <n v="0"/>
  </r>
  <r>
    <m/>
    <m/>
    <x v="561"/>
    <x v="561"/>
    <m/>
    <m/>
    <m/>
    <m/>
    <n v="0"/>
    <n v="0"/>
  </r>
  <r>
    <m/>
    <s v="3. КОНТИНУИРАНИ ПОСТУПЦИ ЗАМЕНЕ БУБРЕЖНЕ ФУНКЦИЈЕ (CRRT) И ПЛАЗМАФЕРЕЗА"/>
    <x v="0"/>
    <x v="0"/>
    <m/>
    <m/>
    <m/>
    <m/>
    <m/>
    <m/>
  </r>
  <r>
    <m/>
    <m/>
    <x v="562"/>
    <x v="562"/>
    <m/>
    <m/>
    <m/>
    <m/>
    <n v="0"/>
    <n v="0"/>
  </r>
  <r>
    <m/>
    <m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13FD85-9659-4A0D-8FF5-4B354EA202F2}" name="PivotTable1" cacheId="0" applyNumberFormats="0" applyBorderFormats="0" applyFontFormats="0" applyPatternFormats="0" applyAlignmentFormats="0" applyWidthHeightFormats="1" dataCaption="Values" updatedVersion="7" minRefreshableVersion="3" rowGrandTotals="0" itemPrintTitles="1" createdVersion="6" indent="0" compact="0" compactData="0" multipleFieldFilters="0">
  <location ref="A7:D573" firstHeaderRow="0" firstDataRow="1" firstDataCol="2"/>
  <pivotFields count="10">
    <pivotField compact="0" outline="0" showAll="0" defaultSubtotal="0"/>
    <pivotField compact="0" outline="0" showAll="0" defaultSubtotal="0"/>
    <pivotField axis="axisRow" compact="0" outline="0" showAll="0" defaultSubtotal="0">
      <items count="564">
        <item x="558"/>
        <item x="559"/>
        <item x="561"/>
        <item x="560"/>
        <item x="562"/>
        <item x="7"/>
        <item x="8"/>
        <item x="9"/>
        <item x="10"/>
        <item x="540"/>
        <item x="538"/>
        <item x="539"/>
        <item x="545"/>
        <item x="543"/>
        <item x="544"/>
        <item x="541"/>
        <item x="542"/>
        <item x="549"/>
        <item x="548"/>
        <item x="552"/>
        <item x="550"/>
        <item x="551"/>
        <item x="554"/>
        <item x="553"/>
        <item x="556"/>
        <item x="557"/>
        <item x="555"/>
        <item x="0"/>
        <item m="1" x="563"/>
        <item x="1"/>
        <item x="2"/>
        <item x="3"/>
        <item x="4"/>
        <item x="5"/>
        <item x="6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46"/>
        <item x="547"/>
      </items>
    </pivotField>
    <pivotField axis="axisRow" compact="0" outline="0" showAll="0" defaultSubtotal="0">
      <items count="575">
        <item x="538"/>
        <item x="552"/>
        <item x="539"/>
        <item m="1" x="572"/>
        <item m="1" x="574"/>
        <item x="8"/>
        <item x="555"/>
        <item m="1" x="566"/>
        <item m="1" x="569"/>
        <item m="1" x="563"/>
        <item m="1" x="573"/>
        <item x="540"/>
        <item x="7"/>
        <item m="1" x="565"/>
        <item m="1" x="571"/>
        <item x="556"/>
        <item x="554"/>
        <item x="557"/>
        <item x="553"/>
        <item m="1" x="567"/>
        <item x="10"/>
        <item x="9"/>
        <item m="1" x="570"/>
        <item x="545"/>
        <item x="544"/>
        <item x="543"/>
        <item m="1" x="564"/>
        <item m="1" x="568"/>
        <item x="0"/>
        <item x="562"/>
        <item x="558"/>
        <item x="559"/>
        <item x="560"/>
        <item x="561"/>
        <item x="541"/>
        <item x="542"/>
        <item x="548"/>
        <item x="549"/>
        <item x="550"/>
        <item x="551"/>
        <item x="1"/>
        <item x="2"/>
        <item x="3"/>
        <item x="4"/>
        <item x="5"/>
        <item x="6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46"/>
        <item x="547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2">
    <field x="2"/>
    <field x="3"/>
  </rowFields>
  <rowItems count="566">
    <i>
      <x/>
      <x v="30"/>
    </i>
    <i>
      <x v="1"/>
      <x v="31"/>
    </i>
    <i>
      <x v="2"/>
      <x v="33"/>
    </i>
    <i>
      <x v="3"/>
      <x v="32"/>
    </i>
    <i>
      <x v="4"/>
      <x v="29"/>
    </i>
    <i>
      <x v="5"/>
      <x v="12"/>
    </i>
    <i>
      <x v="6"/>
      <x v="5"/>
    </i>
    <i>
      <x v="7"/>
      <x v="21"/>
    </i>
    <i>
      <x v="8"/>
      <x v="20"/>
    </i>
    <i>
      <x v="9"/>
      <x v="11"/>
    </i>
    <i>
      <x v="10"/>
      <x/>
    </i>
    <i>
      <x v="11"/>
      <x v="2"/>
    </i>
    <i>
      <x v="12"/>
      <x v="23"/>
    </i>
    <i>
      <x v="13"/>
      <x v="25"/>
    </i>
    <i>
      <x v="14"/>
      <x v="24"/>
    </i>
    <i>
      <x v="15"/>
      <x v="34"/>
    </i>
    <i>
      <x v="16"/>
      <x v="35"/>
    </i>
    <i>
      <x v="17"/>
      <x v="37"/>
    </i>
    <i>
      <x v="18"/>
      <x v="36"/>
    </i>
    <i>
      <x v="19"/>
      <x v="1"/>
    </i>
    <i>
      <x v="20"/>
      <x v="38"/>
    </i>
    <i>
      <x v="21"/>
      <x v="39"/>
    </i>
    <i>
      <x v="22"/>
      <x v="16"/>
    </i>
    <i>
      <x v="23"/>
      <x v="18"/>
    </i>
    <i>
      <x v="24"/>
      <x v="15"/>
    </i>
    <i>
      <x v="25"/>
      <x v="17"/>
    </i>
    <i>
      <x v="26"/>
      <x v="6"/>
    </i>
    <i>
      <x v="27"/>
      <x v="28"/>
    </i>
    <i>
      <x v="29"/>
      <x v="40"/>
    </i>
    <i>
      <x v="30"/>
      <x v="41"/>
    </i>
    <i>
      <x v="31"/>
      <x v="42"/>
    </i>
    <i>
      <x v="32"/>
      <x v="43"/>
    </i>
    <i>
      <x v="33"/>
      <x v="44"/>
    </i>
    <i>
      <x v="34"/>
      <x v="45"/>
    </i>
    <i>
      <x v="35"/>
      <x v="46"/>
    </i>
    <i>
      <x v="36"/>
      <x v="47"/>
    </i>
    <i>
      <x v="37"/>
      <x v="48"/>
    </i>
    <i>
      <x v="38"/>
      <x v="49"/>
    </i>
    <i>
      <x v="39"/>
      <x v="50"/>
    </i>
    <i>
      <x v="40"/>
      <x v="51"/>
    </i>
    <i>
      <x v="41"/>
      <x v="52"/>
    </i>
    <i>
      <x v="42"/>
      <x v="53"/>
    </i>
    <i>
      <x v="43"/>
      <x v="54"/>
    </i>
    <i>
      <x v="44"/>
      <x v="55"/>
    </i>
    <i>
      <x v="45"/>
      <x v="56"/>
    </i>
    <i>
      <x v="46"/>
      <x v="57"/>
    </i>
    <i>
      <x v="47"/>
      <x v="58"/>
    </i>
    <i>
      <x v="48"/>
      <x v="59"/>
    </i>
    <i>
      <x v="49"/>
      <x v="60"/>
    </i>
    <i>
      <x v="50"/>
      <x v="61"/>
    </i>
    <i>
      <x v="51"/>
      <x v="62"/>
    </i>
    <i>
      <x v="52"/>
      <x v="63"/>
    </i>
    <i>
      <x v="53"/>
      <x v="64"/>
    </i>
    <i>
      <x v="54"/>
      <x v="65"/>
    </i>
    <i>
      <x v="55"/>
      <x v="66"/>
    </i>
    <i>
      <x v="56"/>
      <x v="67"/>
    </i>
    <i>
      <x v="57"/>
      <x v="68"/>
    </i>
    <i>
      <x v="58"/>
      <x v="69"/>
    </i>
    <i>
      <x v="59"/>
      <x v="70"/>
    </i>
    <i>
      <x v="60"/>
      <x v="71"/>
    </i>
    <i>
      <x v="61"/>
      <x v="72"/>
    </i>
    <i>
      <x v="62"/>
      <x v="73"/>
    </i>
    <i>
      <x v="63"/>
      <x v="74"/>
    </i>
    <i>
      <x v="64"/>
      <x v="75"/>
    </i>
    <i>
      <x v="65"/>
      <x v="76"/>
    </i>
    <i>
      <x v="66"/>
      <x v="77"/>
    </i>
    <i>
      <x v="67"/>
      <x v="78"/>
    </i>
    <i>
      <x v="68"/>
      <x v="79"/>
    </i>
    <i>
      <x v="69"/>
      <x v="80"/>
    </i>
    <i>
      <x v="70"/>
      <x v="81"/>
    </i>
    <i>
      <x v="71"/>
      <x v="82"/>
    </i>
    <i>
      <x v="72"/>
      <x v="83"/>
    </i>
    <i>
      <x v="73"/>
      <x v="84"/>
    </i>
    <i>
      <x v="74"/>
      <x v="85"/>
    </i>
    <i>
      <x v="75"/>
      <x v="86"/>
    </i>
    <i>
      <x v="76"/>
      <x v="87"/>
    </i>
    <i>
      <x v="77"/>
      <x v="88"/>
    </i>
    <i>
      <x v="78"/>
      <x v="89"/>
    </i>
    <i>
      <x v="79"/>
      <x v="90"/>
    </i>
    <i>
      <x v="80"/>
      <x v="91"/>
    </i>
    <i>
      <x v="81"/>
      <x v="92"/>
    </i>
    <i>
      <x v="82"/>
      <x v="93"/>
    </i>
    <i>
      <x v="83"/>
      <x v="94"/>
    </i>
    <i>
      <x v="84"/>
      <x v="95"/>
    </i>
    <i>
      <x v="85"/>
      <x v="96"/>
    </i>
    <i>
      <x v="86"/>
      <x v="97"/>
    </i>
    <i>
      <x v="87"/>
      <x v="98"/>
    </i>
    <i>
      <x v="88"/>
      <x v="99"/>
    </i>
    <i>
      <x v="89"/>
      <x v="100"/>
    </i>
    <i>
      <x v="90"/>
      <x v="101"/>
    </i>
    <i>
      <x v="91"/>
      <x v="102"/>
    </i>
    <i>
      <x v="92"/>
      <x v="103"/>
    </i>
    <i>
      <x v="93"/>
      <x v="104"/>
    </i>
    <i>
      <x v="94"/>
      <x v="105"/>
    </i>
    <i>
      <x v="95"/>
      <x v="106"/>
    </i>
    <i>
      <x v="96"/>
      <x v="107"/>
    </i>
    <i>
      <x v="97"/>
      <x v="108"/>
    </i>
    <i>
      <x v="98"/>
      <x v="109"/>
    </i>
    <i>
      <x v="99"/>
      <x v="110"/>
    </i>
    <i>
      <x v="100"/>
      <x v="111"/>
    </i>
    <i>
      <x v="101"/>
      <x v="112"/>
    </i>
    <i>
      <x v="102"/>
      <x v="113"/>
    </i>
    <i>
      <x v="103"/>
      <x v="114"/>
    </i>
    <i>
      <x v="104"/>
      <x v="115"/>
    </i>
    <i>
      <x v="105"/>
      <x v="116"/>
    </i>
    <i>
      <x v="106"/>
      <x v="117"/>
    </i>
    <i>
      <x v="107"/>
      <x v="118"/>
    </i>
    <i>
      <x v="108"/>
      <x v="119"/>
    </i>
    <i>
      <x v="109"/>
      <x v="120"/>
    </i>
    <i>
      <x v="110"/>
      <x v="121"/>
    </i>
    <i>
      <x v="111"/>
      <x v="122"/>
    </i>
    <i>
      <x v="112"/>
      <x v="123"/>
    </i>
    <i>
      <x v="113"/>
      <x v="124"/>
    </i>
    <i>
      <x v="114"/>
      <x v="125"/>
    </i>
    <i>
      <x v="115"/>
      <x v="126"/>
    </i>
    <i>
      <x v="116"/>
      <x v="127"/>
    </i>
    <i>
      <x v="117"/>
      <x v="128"/>
    </i>
    <i>
      <x v="118"/>
      <x v="129"/>
    </i>
    <i>
      <x v="119"/>
      <x v="130"/>
    </i>
    <i>
      <x v="120"/>
      <x v="131"/>
    </i>
    <i>
      <x v="121"/>
      <x v="132"/>
    </i>
    <i>
      <x v="122"/>
      <x v="133"/>
    </i>
    <i>
      <x v="123"/>
      <x v="134"/>
    </i>
    <i>
      <x v="124"/>
      <x v="135"/>
    </i>
    <i>
      <x v="125"/>
      <x v="136"/>
    </i>
    <i>
      <x v="126"/>
      <x v="137"/>
    </i>
    <i>
      <x v="127"/>
      <x v="138"/>
    </i>
    <i>
      <x v="128"/>
      <x v="139"/>
    </i>
    <i>
      <x v="129"/>
      <x v="140"/>
    </i>
    <i>
      <x v="130"/>
      <x v="141"/>
    </i>
    <i>
      <x v="131"/>
      <x v="142"/>
    </i>
    <i>
      <x v="132"/>
      <x v="143"/>
    </i>
    <i>
      <x v="133"/>
      <x v="144"/>
    </i>
    <i>
      <x v="134"/>
      <x v="145"/>
    </i>
    <i>
      <x v="135"/>
      <x v="146"/>
    </i>
    <i>
      <x v="136"/>
      <x v="147"/>
    </i>
    <i>
      <x v="137"/>
      <x v="148"/>
    </i>
    <i>
      <x v="138"/>
      <x v="149"/>
    </i>
    <i>
      <x v="139"/>
      <x v="150"/>
    </i>
    <i>
      <x v="140"/>
      <x v="151"/>
    </i>
    <i>
      <x v="141"/>
      <x v="152"/>
    </i>
    <i>
      <x v="142"/>
      <x v="153"/>
    </i>
    <i>
      <x v="143"/>
      <x v="154"/>
    </i>
    <i>
      <x v="144"/>
      <x v="155"/>
    </i>
    <i>
      <x v="145"/>
      <x v="156"/>
    </i>
    <i>
      <x v="146"/>
      <x v="157"/>
    </i>
    <i>
      <x v="147"/>
      <x v="158"/>
    </i>
    <i>
      <x v="148"/>
      <x v="159"/>
    </i>
    <i>
      <x v="149"/>
      <x v="160"/>
    </i>
    <i>
      <x v="150"/>
      <x v="161"/>
    </i>
    <i>
      <x v="151"/>
      <x v="162"/>
    </i>
    <i>
      <x v="152"/>
      <x v="163"/>
    </i>
    <i>
      <x v="153"/>
      <x v="164"/>
    </i>
    <i>
      <x v="154"/>
      <x v="165"/>
    </i>
    <i>
      <x v="155"/>
      <x v="166"/>
    </i>
    <i>
      <x v="156"/>
      <x v="167"/>
    </i>
    <i>
      <x v="157"/>
      <x v="168"/>
    </i>
    <i>
      <x v="158"/>
      <x v="169"/>
    </i>
    <i>
      <x v="159"/>
      <x v="170"/>
    </i>
    <i>
      <x v="160"/>
      <x v="171"/>
    </i>
    <i>
      <x v="161"/>
      <x v="172"/>
    </i>
    <i>
      <x v="162"/>
      <x v="173"/>
    </i>
    <i>
      <x v="163"/>
      <x v="174"/>
    </i>
    <i>
      <x v="164"/>
      <x v="175"/>
    </i>
    <i>
      <x v="165"/>
      <x v="176"/>
    </i>
    <i>
      <x v="166"/>
      <x v="177"/>
    </i>
    <i>
      <x v="167"/>
      <x v="178"/>
    </i>
    <i>
      <x v="168"/>
      <x v="179"/>
    </i>
    <i>
      <x v="169"/>
      <x v="180"/>
    </i>
    <i>
      <x v="170"/>
      <x v="181"/>
    </i>
    <i>
      <x v="171"/>
      <x v="182"/>
    </i>
    <i>
      <x v="172"/>
      <x v="183"/>
    </i>
    <i>
      <x v="173"/>
      <x v="184"/>
    </i>
    <i>
      <x v="174"/>
      <x v="185"/>
    </i>
    <i>
      <x v="175"/>
      <x v="186"/>
    </i>
    <i>
      <x v="176"/>
      <x v="187"/>
    </i>
    <i>
      <x v="177"/>
      <x v="188"/>
    </i>
    <i>
      <x v="178"/>
      <x v="189"/>
    </i>
    <i>
      <x v="179"/>
      <x v="190"/>
    </i>
    <i>
      <x v="180"/>
      <x v="191"/>
    </i>
    <i>
      <x v="181"/>
      <x v="192"/>
    </i>
    <i>
      <x v="182"/>
      <x v="193"/>
    </i>
    <i>
      <x v="183"/>
      <x v="194"/>
    </i>
    <i>
      <x v="184"/>
      <x v="195"/>
    </i>
    <i>
      <x v="185"/>
      <x v="196"/>
    </i>
    <i>
      <x v="186"/>
      <x v="197"/>
    </i>
    <i>
      <x v="187"/>
      <x v="198"/>
    </i>
    <i>
      <x v="188"/>
      <x v="199"/>
    </i>
    <i>
      <x v="189"/>
      <x v="200"/>
    </i>
    <i>
      <x v="190"/>
      <x v="201"/>
    </i>
    <i>
      <x v="191"/>
      <x v="202"/>
    </i>
    <i>
      <x v="192"/>
      <x v="203"/>
    </i>
    <i>
      <x v="193"/>
      <x v="204"/>
    </i>
    <i>
      <x v="194"/>
      <x v="205"/>
    </i>
    <i>
      <x v="195"/>
      <x v="206"/>
    </i>
    <i>
      <x v="196"/>
      <x v="207"/>
    </i>
    <i>
      <x v="197"/>
      <x v="208"/>
    </i>
    <i>
      <x v="198"/>
      <x v="209"/>
    </i>
    <i>
      <x v="199"/>
      <x v="210"/>
    </i>
    <i>
      <x v="200"/>
      <x v="211"/>
    </i>
    <i>
      <x v="201"/>
      <x v="212"/>
    </i>
    <i>
      <x v="202"/>
      <x v="213"/>
    </i>
    <i>
      <x v="203"/>
      <x v="214"/>
    </i>
    <i>
      <x v="204"/>
      <x v="215"/>
    </i>
    <i>
      <x v="205"/>
      <x v="216"/>
    </i>
    <i>
      <x v="206"/>
      <x v="217"/>
    </i>
    <i>
      <x v="207"/>
      <x v="218"/>
    </i>
    <i>
      <x v="208"/>
      <x v="219"/>
    </i>
    <i>
      <x v="209"/>
      <x v="220"/>
    </i>
    <i>
      <x v="210"/>
      <x v="221"/>
    </i>
    <i>
      <x v="211"/>
      <x v="222"/>
    </i>
    <i>
      <x v="212"/>
      <x v="223"/>
    </i>
    <i>
      <x v="213"/>
      <x v="224"/>
    </i>
    <i>
      <x v="214"/>
      <x v="225"/>
    </i>
    <i>
      <x v="215"/>
      <x v="226"/>
    </i>
    <i>
      <x v="216"/>
      <x v="227"/>
    </i>
    <i>
      <x v="217"/>
      <x v="228"/>
    </i>
    <i>
      <x v="218"/>
      <x v="229"/>
    </i>
    <i>
      <x v="219"/>
      <x v="230"/>
    </i>
    <i>
      <x v="220"/>
      <x v="231"/>
    </i>
    <i>
      <x v="221"/>
      <x v="232"/>
    </i>
    <i>
      <x v="222"/>
      <x v="233"/>
    </i>
    <i>
      <x v="223"/>
      <x v="234"/>
    </i>
    <i>
      <x v="224"/>
      <x v="235"/>
    </i>
    <i>
      <x v="225"/>
      <x v="236"/>
    </i>
    <i>
      <x v="226"/>
      <x v="237"/>
    </i>
    <i>
      <x v="227"/>
      <x v="238"/>
    </i>
    <i>
      <x v="228"/>
      <x v="239"/>
    </i>
    <i>
      <x v="229"/>
      <x v="240"/>
    </i>
    <i>
      <x v="230"/>
      <x v="241"/>
    </i>
    <i>
      <x v="231"/>
      <x v="242"/>
    </i>
    <i>
      <x v="232"/>
      <x v="243"/>
    </i>
    <i>
      <x v="233"/>
      <x v="244"/>
    </i>
    <i>
      <x v="234"/>
      <x v="245"/>
    </i>
    <i>
      <x v="235"/>
      <x v="246"/>
    </i>
    <i>
      <x v="236"/>
      <x v="247"/>
    </i>
    <i>
      <x v="237"/>
      <x v="248"/>
    </i>
    <i>
      <x v="238"/>
      <x v="249"/>
    </i>
    <i>
      <x v="239"/>
      <x v="250"/>
    </i>
    <i>
      <x v="240"/>
      <x v="251"/>
    </i>
    <i>
      <x v="241"/>
      <x v="252"/>
    </i>
    <i>
      <x v="242"/>
      <x v="253"/>
    </i>
    <i>
      <x v="243"/>
      <x v="254"/>
    </i>
    <i>
      <x v="244"/>
      <x v="255"/>
    </i>
    <i>
      <x v="245"/>
      <x v="256"/>
    </i>
    <i>
      <x v="246"/>
      <x v="257"/>
    </i>
    <i>
      <x v="247"/>
      <x v="258"/>
    </i>
    <i>
      <x v="248"/>
      <x v="259"/>
    </i>
    <i>
      <x v="249"/>
      <x v="260"/>
    </i>
    <i>
      <x v="250"/>
      <x v="261"/>
    </i>
    <i>
      <x v="251"/>
      <x v="262"/>
    </i>
    <i>
      <x v="252"/>
      <x v="263"/>
    </i>
    <i>
      <x v="253"/>
      <x v="264"/>
    </i>
    <i>
      <x v="254"/>
      <x v="265"/>
    </i>
    <i>
      <x v="255"/>
      <x v="266"/>
    </i>
    <i>
      <x v="256"/>
      <x v="267"/>
    </i>
    <i>
      <x v="257"/>
      <x v="268"/>
    </i>
    <i>
      <x v="258"/>
      <x v="269"/>
    </i>
    <i>
      <x v="259"/>
      <x v="270"/>
    </i>
    <i>
      <x v="260"/>
      <x v="271"/>
    </i>
    <i>
      <x v="261"/>
      <x v="272"/>
    </i>
    <i>
      <x v="262"/>
      <x v="273"/>
    </i>
    <i>
      <x v="263"/>
      <x v="274"/>
    </i>
    <i>
      <x v="264"/>
      <x v="275"/>
    </i>
    <i>
      <x v="265"/>
      <x v="276"/>
    </i>
    <i>
      <x v="266"/>
      <x v="277"/>
    </i>
    <i>
      <x v="267"/>
      <x v="278"/>
    </i>
    <i>
      <x v="268"/>
      <x v="279"/>
    </i>
    <i>
      <x v="269"/>
      <x v="280"/>
    </i>
    <i>
      <x v="270"/>
      <x v="281"/>
    </i>
    <i>
      <x v="271"/>
      <x v="282"/>
    </i>
    <i>
      <x v="272"/>
      <x v="283"/>
    </i>
    <i>
      <x v="273"/>
      <x v="284"/>
    </i>
    <i>
      <x v="274"/>
      <x v="285"/>
    </i>
    <i>
      <x v="275"/>
      <x v="286"/>
    </i>
    <i>
      <x v="276"/>
      <x v="287"/>
    </i>
    <i>
      <x v="277"/>
      <x v="288"/>
    </i>
    <i>
      <x v="278"/>
      <x v="289"/>
    </i>
    <i>
      <x v="279"/>
      <x v="290"/>
    </i>
    <i>
      <x v="280"/>
      <x v="291"/>
    </i>
    <i>
      <x v="281"/>
      <x v="292"/>
    </i>
    <i>
      <x v="282"/>
      <x v="293"/>
    </i>
    <i>
      <x v="283"/>
      <x v="294"/>
    </i>
    <i>
      <x v="284"/>
      <x v="295"/>
    </i>
    <i>
      <x v="285"/>
      <x v="296"/>
    </i>
    <i>
      <x v="286"/>
      <x v="297"/>
    </i>
    <i>
      <x v="287"/>
      <x v="298"/>
    </i>
    <i>
      <x v="288"/>
      <x v="299"/>
    </i>
    <i>
      <x v="289"/>
      <x v="300"/>
    </i>
    <i>
      <x v="290"/>
      <x v="301"/>
    </i>
    <i>
      <x v="291"/>
      <x v="302"/>
    </i>
    <i>
      <x v="292"/>
      <x v="303"/>
    </i>
    <i>
      <x v="293"/>
      <x v="304"/>
    </i>
    <i>
      <x v="294"/>
      <x v="305"/>
    </i>
    <i>
      <x v="295"/>
      <x v="306"/>
    </i>
    <i>
      <x v="296"/>
      <x v="307"/>
    </i>
    <i>
      <x v="297"/>
      <x v="308"/>
    </i>
    <i>
      <x v="298"/>
      <x v="309"/>
    </i>
    <i>
      <x v="299"/>
      <x v="310"/>
    </i>
    <i>
      <x v="300"/>
      <x v="311"/>
    </i>
    <i>
      <x v="301"/>
      <x v="312"/>
    </i>
    <i>
      <x v="302"/>
      <x v="313"/>
    </i>
    <i>
      <x v="303"/>
      <x v="314"/>
    </i>
    <i>
      <x v="304"/>
      <x v="315"/>
    </i>
    <i>
      <x v="305"/>
      <x v="316"/>
    </i>
    <i>
      <x v="306"/>
      <x v="317"/>
    </i>
    <i>
      <x v="307"/>
      <x v="318"/>
    </i>
    <i>
      <x v="308"/>
      <x v="319"/>
    </i>
    <i>
      <x v="309"/>
      <x v="320"/>
    </i>
    <i>
      <x v="310"/>
      <x v="321"/>
    </i>
    <i>
      <x v="311"/>
      <x v="322"/>
    </i>
    <i>
      <x v="312"/>
      <x v="323"/>
    </i>
    <i>
      <x v="313"/>
      <x v="324"/>
    </i>
    <i>
      <x v="314"/>
      <x v="325"/>
    </i>
    <i>
      <x v="315"/>
      <x v="326"/>
    </i>
    <i>
      <x v="316"/>
      <x v="327"/>
    </i>
    <i>
      <x v="317"/>
      <x v="328"/>
    </i>
    <i>
      <x v="318"/>
      <x v="329"/>
    </i>
    <i>
      <x v="319"/>
      <x v="330"/>
    </i>
    <i>
      <x v="320"/>
      <x v="331"/>
    </i>
    <i>
      <x v="321"/>
      <x v="332"/>
    </i>
    <i>
      <x v="322"/>
      <x v="333"/>
    </i>
    <i>
      <x v="323"/>
      <x v="334"/>
    </i>
    <i>
      <x v="324"/>
      <x v="335"/>
    </i>
    <i>
      <x v="325"/>
      <x v="336"/>
    </i>
    <i>
      <x v="326"/>
      <x v="337"/>
    </i>
    <i>
      <x v="327"/>
      <x v="338"/>
    </i>
    <i>
      <x v="328"/>
      <x v="339"/>
    </i>
    <i>
      <x v="329"/>
      <x v="340"/>
    </i>
    <i>
      <x v="330"/>
      <x v="341"/>
    </i>
    <i>
      <x v="331"/>
      <x v="342"/>
    </i>
    <i>
      <x v="332"/>
      <x v="343"/>
    </i>
    <i>
      <x v="333"/>
      <x v="344"/>
    </i>
    <i>
      <x v="334"/>
      <x v="345"/>
    </i>
    <i>
      <x v="335"/>
      <x v="346"/>
    </i>
    <i>
      <x v="336"/>
      <x v="347"/>
    </i>
    <i>
      <x v="337"/>
      <x v="348"/>
    </i>
    <i>
      <x v="338"/>
      <x v="349"/>
    </i>
    <i>
      <x v="339"/>
      <x v="350"/>
    </i>
    <i>
      <x v="340"/>
      <x v="351"/>
    </i>
    <i>
      <x v="341"/>
      <x v="352"/>
    </i>
    <i>
      <x v="342"/>
      <x v="353"/>
    </i>
    <i>
      <x v="343"/>
      <x v="354"/>
    </i>
    <i>
      <x v="344"/>
      <x v="355"/>
    </i>
    <i>
      <x v="345"/>
      <x v="356"/>
    </i>
    <i>
      <x v="346"/>
      <x v="357"/>
    </i>
    <i>
      <x v="347"/>
      <x v="358"/>
    </i>
    <i>
      <x v="348"/>
      <x v="359"/>
    </i>
    <i>
      <x v="349"/>
      <x v="360"/>
    </i>
    <i>
      <x v="350"/>
      <x v="361"/>
    </i>
    <i>
      <x v="351"/>
      <x v="362"/>
    </i>
    <i>
      <x v="352"/>
      <x v="363"/>
    </i>
    <i>
      <x v="353"/>
      <x v="364"/>
    </i>
    <i>
      <x v="354"/>
      <x v="365"/>
    </i>
    <i>
      <x v="355"/>
      <x v="366"/>
    </i>
    <i>
      <x v="356"/>
      <x v="367"/>
    </i>
    <i>
      <x v="357"/>
      <x v="368"/>
    </i>
    <i>
      <x v="358"/>
      <x v="369"/>
    </i>
    <i>
      <x v="359"/>
      <x v="370"/>
    </i>
    <i>
      <x v="360"/>
      <x v="371"/>
    </i>
    <i>
      <x v="361"/>
      <x v="372"/>
    </i>
    <i>
      <x v="362"/>
      <x v="373"/>
    </i>
    <i>
      <x v="363"/>
      <x v="374"/>
    </i>
    <i>
      <x v="364"/>
      <x v="375"/>
    </i>
    <i>
      <x v="365"/>
      <x v="376"/>
    </i>
    <i>
      <x v="366"/>
      <x v="377"/>
    </i>
    <i>
      <x v="367"/>
      <x v="378"/>
    </i>
    <i>
      <x v="368"/>
      <x v="379"/>
    </i>
    <i>
      <x v="369"/>
      <x v="380"/>
    </i>
    <i>
      <x v="370"/>
      <x v="381"/>
    </i>
    <i>
      <x v="371"/>
      <x v="382"/>
    </i>
    <i>
      <x v="372"/>
      <x v="383"/>
    </i>
    <i>
      <x v="373"/>
      <x v="384"/>
    </i>
    <i>
      <x v="374"/>
      <x v="385"/>
    </i>
    <i>
      <x v="375"/>
      <x v="386"/>
    </i>
    <i>
      <x v="376"/>
      <x v="387"/>
    </i>
    <i>
      <x v="377"/>
      <x v="388"/>
    </i>
    <i>
      <x v="378"/>
      <x v="389"/>
    </i>
    <i>
      <x v="379"/>
      <x v="390"/>
    </i>
    <i>
      <x v="380"/>
      <x v="391"/>
    </i>
    <i>
      <x v="381"/>
      <x v="392"/>
    </i>
    <i>
      <x v="382"/>
      <x v="393"/>
    </i>
    <i>
      <x v="383"/>
      <x v="394"/>
    </i>
    <i>
      <x v="384"/>
      <x v="395"/>
    </i>
    <i>
      <x v="385"/>
      <x v="396"/>
    </i>
    <i>
      <x v="386"/>
      <x v="397"/>
    </i>
    <i>
      <x v="387"/>
      <x v="398"/>
    </i>
    <i>
      <x v="388"/>
      <x v="399"/>
    </i>
    <i>
      <x v="389"/>
      <x v="400"/>
    </i>
    <i>
      <x v="390"/>
      <x v="401"/>
    </i>
    <i r="1">
      <x v="570"/>
    </i>
    <i>
      <x v="391"/>
      <x v="402"/>
    </i>
    <i r="1">
      <x v="571"/>
    </i>
    <i>
      <x v="392"/>
      <x v="403"/>
    </i>
    <i>
      <x v="393"/>
      <x v="404"/>
    </i>
    <i>
      <x v="394"/>
      <x v="405"/>
    </i>
    <i r="1">
      <x v="572"/>
    </i>
    <i>
      <x v="395"/>
      <x v="406"/>
    </i>
    <i>
      <x v="396"/>
      <x v="407"/>
    </i>
    <i>
      <x v="397"/>
      <x v="408"/>
    </i>
    <i>
      <x v="398"/>
      <x v="409"/>
    </i>
    <i>
      <x v="399"/>
      <x v="410"/>
    </i>
    <i>
      <x v="400"/>
      <x v="411"/>
    </i>
    <i>
      <x v="401"/>
      <x v="412"/>
    </i>
    <i>
      <x v="402"/>
      <x v="413"/>
    </i>
    <i>
      <x v="403"/>
      <x v="414"/>
    </i>
    <i>
      <x v="404"/>
      <x v="415"/>
    </i>
    <i>
      <x v="405"/>
      <x v="416"/>
    </i>
    <i>
      <x v="406"/>
      <x v="417"/>
    </i>
    <i>
      <x v="407"/>
      <x v="418"/>
    </i>
    <i>
      <x v="408"/>
      <x v="419"/>
    </i>
    <i>
      <x v="409"/>
      <x v="420"/>
    </i>
    <i>
      <x v="410"/>
      <x v="421"/>
    </i>
    <i>
      <x v="411"/>
      <x v="422"/>
    </i>
    <i>
      <x v="412"/>
      <x v="423"/>
    </i>
    <i>
      <x v="413"/>
      <x v="424"/>
    </i>
    <i>
      <x v="414"/>
      <x v="425"/>
    </i>
    <i>
      <x v="415"/>
      <x v="426"/>
    </i>
    <i>
      <x v="416"/>
      <x v="427"/>
    </i>
    <i>
      <x v="417"/>
      <x v="428"/>
    </i>
    <i>
      <x v="418"/>
      <x v="429"/>
    </i>
    <i>
      <x v="419"/>
      <x v="430"/>
    </i>
    <i>
      <x v="420"/>
      <x v="431"/>
    </i>
    <i>
      <x v="421"/>
      <x v="432"/>
    </i>
    <i>
      <x v="422"/>
      <x v="433"/>
    </i>
    <i>
      <x v="423"/>
      <x v="434"/>
    </i>
    <i>
      <x v="424"/>
      <x v="435"/>
    </i>
    <i>
      <x v="425"/>
      <x v="436"/>
    </i>
    <i>
      <x v="426"/>
      <x v="437"/>
    </i>
    <i>
      <x v="427"/>
      <x v="438"/>
    </i>
    <i>
      <x v="428"/>
      <x v="439"/>
    </i>
    <i>
      <x v="429"/>
      <x v="440"/>
    </i>
    <i>
      <x v="430"/>
      <x v="441"/>
    </i>
    <i>
      <x v="431"/>
      <x v="442"/>
    </i>
    <i>
      <x v="432"/>
      <x v="443"/>
    </i>
    <i>
      <x v="433"/>
      <x v="444"/>
    </i>
    <i>
      <x v="434"/>
      <x v="445"/>
    </i>
    <i>
      <x v="435"/>
      <x v="446"/>
    </i>
    <i>
      <x v="436"/>
      <x v="447"/>
    </i>
    <i>
      <x v="437"/>
      <x v="448"/>
    </i>
    <i>
      <x v="438"/>
      <x v="449"/>
    </i>
    <i>
      <x v="439"/>
      <x v="450"/>
    </i>
    <i>
      <x v="440"/>
      <x v="451"/>
    </i>
    <i>
      <x v="441"/>
      <x v="452"/>
    </i>
    <i>
      <x v="442"/>
      <x v="453"/>
    </i>
    <i>
      <x v="443"/>
      <x v="454"/>
    </i>
    <i>
      <x v="444"/>
      <x v="455"/>
    </i>
    <i>
      <x v="445"/>
      <x v="456"/>
    </i>
    <i>
      <x v="446"/>
      <x v="457"/>
    </i>
    <i>
      <x v="447"/>
      <x v="458"/>
    </i>
    <i>
      <x v="448"/>
      <x v="459"/>
    </i>
    <i>
      <x v="449"/>
      <x v="460"/>
    </i>
    <i>
      <x v="450"/>
      <x v="461"/>
    </i>
    <i>
      <x v="451"/>
      <x v="462"/>
    </i>
    <i>
      <x v="452"/>
      <x v="463"/>
    </i>
    <i>
      <x v="453"/>
      <x v="464"/>
    </i>
    <i>
      <x v="454"/>
      <x v="465"/>
    </i>
    <i>
      <x v="455"/>
      <x v="466"/>
    </i>
    <i>
      <x v="456"/>
      <x v="467"/>
    </i>
    <i>
      <x v="457"/>
      <x v="468"/>
    </i>
    <i>
      <x v="458"/>
      <x v="469"/>
    </i>
    <i>
      <x v="459"/>
      <x v="470"/>
    </i>
    <i>
      <x v="460"/>
      <x v="471"/>
    </i>
    <i>
      <x v="461"/>
      <x v="472"/>
    </i>
    <i>
      <x v="462"/>
      <x v="473"/>
    </i>
    <i>
      <x v="463"/>
      <x v="474"/>
    </i>
    <i>
      <x v="464"/>
      <x v="475"/>
    </i>
    <i>
      <x v="465"/>
      <x v="476"/>
    </i>
    <i>
      <x v="466"/>
      <x v="477"/>
    </i>
    <i>
      <x v="467"/>
      <x v="478"/>
    </i>
    <i>
      <x v="468"/>
      <x v="479"/>
    </i>
    <i>
      <x v="469"/>
      <x v="480"/>
    </i>
    <i>
      <x v="470"/>
      <x v="481"/>
    </i>
    <i>
      <x v="471"/>
      <x v="482"/>
    </i>
    <i>
      <x v="472"/>
      <x v="483"/>
    </i>
    <i>
      <x v="473"/>
      <x v="484"/>
    </i>
    <i>
      <x v="474"/>
      <x v="485"/>
    </i>
    <i>
      <x v="475"/>
      <x v="486"/>
    </i>
    <i>
      <x v="476"/>
      <x v="487"/>
    </i>
    <i>
      <x v="477"/>
      <x v="488"/>
    </i>
    <i>
      <x v="478"/>
      <x v="489"/>
    </i>
    <i>
      <x v="479"/>
      <x v="490"/>
    </i>
    <i>
      <x v="480"/>
      <x v="491"/>
    </i>
    <i>
      <x v="481"/>
      <x v="492"/>
    </i>
    <i>
      <x v="482"/>
      <x v="493"/>
    </i>
    <i>
      <x v="483"/>
      <x v="494"/>
    </i>
    <i>
      <x v="484"/>
      <x v="479"/>
    </i>
    <i>
      <x v="485"/>
      <x v="495"/>
    </i>
    <i>
      <x v="486"/>
      <x v="496"/>
    </i>
    <i>
      <x v="487"/>
      <x v="497"/>
    </i>
    <i>
      <x v="488"/>
      <x v="498"/>
    </i>
    <i>
      <x v="489"/>
      <x v="499"/>
    </i>
    <i>
      <x v="490"/>
      <x v="500"/>
    </i>
    <i>
      <x v="491"/>
      <x v="501"/>
    </i>
    <i>
      <x v="492"/>
      <x v="411"/>
    </i>
    <i>
      <x v="493"/>
      <x v="502"/>
    </i>
    <i>
      <x v="494"/>
      <x v="503"/>
    </i>
    <i>
      <x v="495"/>
      <x v="504"/>
    </i>
    <i>
      <x v="496"/>
      <x v="505"/>
    </i>
    <i>
      <x v="497"/>
      <x v="506"/>
    </i>
    <i>
      <x v="498"/>
      <x v="507"/>
    </i>
    <i>
      <x v="499"/>
      <x v="508"/>
    </i>
    <i>
      <x v="500"/>
      <x v="509"/>
    </i>
    <i>
      <x v="501"/>
      <x v="510"/>
    </i>
    <i>
      <x v="502"/>
      <x v="511"/>
    </i>
    <i>
      <x v="503"/>
      <x v="512"/>
    </i>
    <i>
      <x v="504"/>
      <x v="513"/>
    </i>
    <i>
      <x v="505"/>
      <x v="514"/>
    </i>
    <i>
      <x v="506"/>
      <x v="515"/>
    </i>
    <i>
      <x v="507"/>
      <x v="516"/>
    </i>
    <i>
      <x v="508"/>
      <x v="517"/>
    </i>
    <i>
      <x v="509"/>
      <x v="518"/>
    </i>
    <i>
      <x v="510"/>
      <x v="519"/>
    </i>
    <i>
      <x v="511"/>
      <x v="520"/>
    </i>
    <i>
      <x v="512"/>
      <x v="521"/>
    </i>
    <i>
      <x v="513"/>
      <x v="522"/>
    </i>
    <i>
      <x v="514"/>
      <x v="523"/>
    </i>
    <i>
      <x v="515"/>
      <x v="524"/>
    </i>
    <i>
      <x v="516"/>
      <x v="525"/>
    </i>
    <i>
      <x v="517"/>
      <x v="526"/>
    </i>
    <i>
      <x v="518"/>
      <x v="527"/>
    </i>
    <i>
      <x v="519"/>
      <x v="528"/>
    </i>
    <i>
      <x v="520"/>
      <x v="529"/>
    </i>
    <i>
      <x v="521"/>
      <x v="530"/>
    </i>
    <i>
      <x v="522"/>
      <x v="531"/>
    </i>
    <i>
      <x v="523"/>
      <x v="532"/>
    </i>
    <i>
      <x v="524"/>
      <x v="533"/>
    </i>
    <i>
      <x v="525"/>
      <x v="534"/>
    </i>
    <i>
      <x v="526"/>
      <x v="535"/>
    </i>
    <i>
      <x v="527"/>
      <x v="536"/>
    </i>
    <i>
      <x v="528"/>
      <x v="537"/>
    </i>
    <i>
      <x v="529"/>
      <x v="538"/>
    </i>
    <i>
      <x v="530"/>
      <x v="539"/>
    </i>
    <i>
      <x v="531"/>
      <x v="540"/>
    </i>
    <i>
      <x v="532"/>
      <x v="541"/>
    </i>
    <i>
      <x v="533"/>
      <x v="542"/>
    </i>
    <i>
      <x v="534"/>
      <x v="543"/>
    </i>
    <i>
      <x v="535"/>
      <x v="544"/>
    </i>
    <i>
      <x v="536"/>
      <x v="545"/>
    </i>
    <i>
      <x v="537"/>
      <x v="546"/>
    </i>
    <i>
      <x v="538"/>
      <x v="547"/>
    </i>
    <i>
      <x v="539"/>
      <x v="548"/>
    </i>
    <i>
      <x v="540"/>
      <x v="549"/>
    </i>
    <i>
      <x v="541"/>
      <x v="550"/>
    </i>
    <i>
      <x v="542"/>
      <x v="551"/>
    </i>
    <i>
      <x v="543"/>
      <x v="552"/>
    </i>
    <i>
      <x v="544"/>
      <x v="553"/>
    </i>
    <i>
      <x v="545"/>
      <x v="554"/>
    </i>
    <i>
      <x v="546"/>
      <x v="555"/>
    </i>
    <i>
      <x v="547"/>
      <x v="556"/>
    </i>
    <i>
      <x v="548"/>
      <x v="557"/>
    </i>
    <i>
      <x v="549"/>
      <x v="558"/>
    </i>
    <i>
      <x v="550"/>
      <x v="559"/>
    </i>
    <i>
      <x v="551"/>
      <x v="560"/>
    </i>
    <i>
      <x v="552"/>
      <x v="561"/>
    </i>
    <i>
      <x v="553"/>
      <x v="562"/>
    </i>
    <i>
      <x v="554"/>
      <x v="563"/>
    </i>
    <i>
      <x v="555"/>
      <x v="564"/>
    </i>
    <i>
      <x v="556"/>
      <x v="565"/>
    </i>
    <i>
      <x v="557"/>
      <x v="566"/>
    </i>
    <i>
      <x v="558"/>
      <x v="567"/>
    </i>
    <i>
      <x v="559"/>
      <x v="568"/>
    </i>
    <i>
      <x v="560"/>
      <x v="71"/>
    </i>
    <i>
      <x v="561"/>
      <x v="569"/>
    </i>
    <i>
      <x v="562"/>
      <x v="573"/>
    </i>
    <i>
      <x v="563"/>
      <x v="574"/>
    </i>
  </rowItems>
  <colFields count="1">
    <field x="-2"/>
  </colFields>
  <colItems count="2">
    <i>
      <x/>
    </i>
    <i i="1">
      <x v="1"/>
    </i>
  </colItems>
  <dataFields count="2">
    <dataField name="Број услуга - Извршење 2025." fld="8" baseField="0" baseItem="0"/>
    <dataField name="Број услуга - План 2026." fld="9" baseField="0" baseItem="0"/>
  </dataFields>
  <formats count="8">
    <format dxfId="8">
      <pivotArea field="2" type="button" dataOnly="0" labelOnly="1" outline="0" axis="axisRow" fieldPosition="0"/>
    </format>
    <format dxfId="7">
      <pivotArea field="3" type="button" dataOnly="0" labelOnly="1" outline="0" axis="axisRow" fieldPosition="1"/>
    </format>
    <format dxfId="6">
      <pivotArea field="2" type="button" dataOnly="0" labelOnly="1" outline="0" axis="axisRow" fieldPosition="0"/>
    </format>
    <format dxfId="5">
      <pivotArea field="3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outline="0" fieldPosition="0">
        <references count="1">
          <reference field="4294967294" count="1">
            <x v="1"/>
          </reference>
        </references>
      </pivotArea>
    </format>
    <format dxfId="1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1"/>
  <sheetViews>
    <sheetView workbookViewId="0">
      <selection activeCell="D16" sqref="D16"/>
    </sheetView>
  </sheetViews>
  <sheetFormatPr defaultRowHeight="12.75"/>
  <cols>
    <col min="1" max="1" width="5" style="3" customWidth="1"/>
    <col min="2" max="2" width="12.28515625" style="3" customWidth="1"/>
    <col min="3" max="16384" width="9.140625" style="3"/>
  </cols>
  <sheetData>
    <row r="2" spans="1:9" ht="14.25">
      <c r="C2" s="501" t="s">
        <v>19</v>
      </c>
      <c r="D2" s="501"/>
      <c r="E2" s="501"/>
      <c r="F2" s="501"/>
      <c r="G2" s="501"/>
      <c r="H2" s="501"/>
      <c r="I2" s="501"/>
    </row>
    <row r="3" spans="1:9" ht="15.75">
      <c r="C3" s="502" t="s">
        <v>20</v>
      </c>
      <c r="D3" s="502"/>
      <c r="E3" s="502"/>
      <c r="F3" s="502"/>
      <c r="G3" s="502"/>
      <c r="H3" s="502"/>
      <c r="I3" s="502"/>
    </row>
    <row r="6" spans="1:9" ht="18.75">
      <c r="B6" s="503" t="s">
        <v>21</v>
      </c>
      <c r="C6" s="503"/>
      <c r="D6" s="503"/>
      <c r="E6" s="503"/>
      <c r="F6" s="503"/>
      <c r="G6" s="503"/>
      <c r="H6" s="503"/>
      <c r="I6" s="503"/>
    </row>
    <row r="7" spans="1:9" ht="18.75">
      <c r="B7" s="503" t="s">
        <v>22</v>
      </c>
      <c r="C7" s="503"/>
      <c r="D7" s="503"/>
      <c r="E7" s="503"/>
      <c r="F7" s="503"/>
      <c r="G7" s="503"/>
      <c r="H7" s="503"/>
      <c r="I7" s="503"/>
    </row>
    <row r="8" spans="1:9" ht="18.75">
      <c r="B8" s="504" t="s">
        <v>1894</v>
      </c>
      <c r="C8" s="504"/>
      <c r="D8" s="504"/>
      <c r="E8" s="504"/>
      <c r="F8" s="504"/>
      <c r="G8" s="504"/>
      <c r="H8" s="504"/>
      <c r="I8" s="504"/>
    </row>
    <row r="9" spans="1:9" customFormat="1"/>
    <row r="10" spans="1:9" ht="15">
      <c r="A10" s="296"/>
      <c r="B10" s="296"/>
      <c r="C10" s="296" t="s">
        <v>67</v>
      </c>
      <c r="D10" s="296"/>
    </row>
    <row r="11" spans="1:9" ht="15">
      <c r="A11" s="294" t="s">
        <v>1798</v>
      </c>
      <c r="B11" s="294" t="s">
        <v>1799</v>
      </c>
      <c r="C11" s="294"/>
      <c r="D11" s="294"/>
      <c r="E11" s="295"/>
      <c r="F11" s="295"/>
      <c r="G11" s="295"/>
      <c r="H11" s="295"/>
      <c r="I11" s="295"/>
    </row>
    <row r="12" spans="1:9" ht="15">
      <c r="A12" s="296" t="s">
        <v>1780</v>
      </c>
      <c r="B12" s="297" t="s">
        <v>300</v>
      </c>
      <c r="C12" s="297"/>
      <c r="D12" s="297"/>
      <c r="E12" s="233"/>
      <c r="F12" s="233"/>
      <c r="G12" s="233"/>
      <c r="H12" s="233"/>
      <c r="I12" s="233"/>
    </row>
    <row r="13" spans="1:9" ht="15">
      <c r="A13" s="296" t="s">
        <v>1781</v>
      </c>
      <c r="B13" s="297" t="s">
        <v>301</v>
      </c>
      <c r="C13" s="297"/>
      <c r="D13" s="297"/>
      <c r="E13" s="233"/>
      <c r="F13" s="233"/>
      <c r="G13" s="233"/>
      <c r="H13" s="233"/>
      <c r="I13" s="233"/>
    </row>
    <row r="14" spans="1:9" ht="15">
      <c r="A14" s="296" t="s">
        <v>1782</v>
      </c>
      <c r="B14" s="297" t="s">
        <v>302</v>
      </c>
      <c r="C14" s="297"/>
      <c r="D14" s="297"/>
      <c r="E14" s="233"/>
      <c r="F14" s="233"/>
      <c r="G14" s="233"/>
      <c r="H14" s="233"/>
      <c r="I14" s="233"/>
    </row>
    <row r="15" spans="1:9" ht="15">
      <c r="A15" s="296" t="s">
        <v>1783</v>
      </c>
      <c r="B15" s="297" t="s">
        <v>303</v>
      </c>
      <c r="C15" s="297"/>
      <c r="D15" s="297"/>
      <c r="E15" s="233"/>
      <c r="F15" s="233"/>
      <c r="G15" s="233"/>
      <c r="H15" s="233"/>
      <c r="I15" s="233"/>
    </row>
    <row r="16" spans="1:9" ht="15">
      <c r="A16" s="296" t="s">
        <v>1784</v>
      </c>
      <c r="B16" s="297" t="s">
        <v>196</v>
      </c>
      <c r="C16" s="297"/>
      <c r="D16" s="297"/>
      <c r="E16" s="233"/>
      <c r="F16" s="233"/>
      <c r="G16" s="233"/>
      <c r="H16" s="233"/>
      <c r="I16" s="233"/>
    </row>
    <row r="17" spans="1:10" ht="15.75" customHeight="1">
      <c r="A17" s="296" t="s">
        <v>1785</v>
      </c>
      <c r="B17" s="297" t="s">
        <v>203</v>
      </c>
      <c r="C17" s="297"/>
      <c r="D17" s="297"/>
      <c r="E17" s="233"/>
      <c r="F17" s="233"/>
      <c r="G17" s="233"/>
      <c r="H17" s="233"/>
      <c r="I17" s="233"/>
    </row>
    <row r="18" spans="1:10" ht="15.75" customHeight="1">
      <c r="A18" s="296" t="s">
        <v>1786</v>
      </c>
      <c r="B18" s="297" t="s">
        <v>204</v>
      </c>
      <c r="C18" s="297"/>
      <c r="D18" s="297"/>
      <c r="E18" s="233"/>
      <c r="F18" s="233"/>
      <c r="G18" s="233"/>
      <c r="H18" s="233"/>
      <c r="I18" s="233"/>
    </row>
    <row r="19" spans="1:10" ht="15">
      <c r="A19" s="296" t="s">
        <v>89</v>
      </c>
      <c r="B19" s="297" t="s">
        <v>286</v>
      </c>
      <c r="C19" s="297"/>
      <c r="D19" s="297"/>
      <c r="E19" s="233"/>
      <c r="F19" s="233"/>
      <c r="G19" s="233"/>
      <c r="H19" s="233"/>
      <c r="I19" s="233"/>
    </row>
    <row r="20" spans="1:10" ht="15">
      <c r="A20" s="296" t="s">
        <v>1787</v>
      </c>
      <c r="B20" s="297" t="s">
        <v>212</v>
      </c>
      <c r="C20" s="297"/>
      <c r="D20" s="297"/>
      <c r="E20" s="233"/>
      <c r="F20" s="233"/>
      <c r="G20" s="233"/>
      <c r="H20" s="233"/>
      <c r="I20" s="233"/>
    </row>
    <row r="21" spans="1:10" ht="15">
      <c r="A21" s="392" t="s">
        <v>1788</v>
      </c>
      <c r="B21" s="393" t="s">
        <v>1884</v>
      </c>
      <c r="C21" s="393"/>
      <c r="D21" s="393"/>
      <c r="E21" s="395"/>
      <c r="F21" s="395"/>
      <c r="G21" s="395"/>
      <c r="H21" s="395"/>
      <c r="I21" s="395"/>
      <c r="J21" s="396"/>
    </row>
    <row r="22" spans="1:10" ht="15">
      <c r="A22" s="392" t="s">
        <v>1789</v>
      </c>
      <c r="B22" s="393" t="s">
        <v>1865</v>
      </c>
      <c r="C22" s="397"/>
      <c r="D22" s="397"/>
      <c r="E22" s="397"/>
      <c r="F22" s="397"/>
      <c r="G22" s="397"/>
      <c r="H22" s="397"/>
      <c r="I22" s="397"/>
      <c r="J22" s="396"/>
    </row>
    <row r="23" spans="1:10" ht="15">
      <c r="A23" s="296" t="s">
        <v>1790</v>
      </c>
      <c r="B23" s="298" t="s">
        <v>214</v>
      </c>
      <c r="C23" s="297"/>
      <c r="D23" s="297"/>
      <c r="E23" s="233"/>
      <c r="F23" s="233"/>
      <c r="G23" s="233"/>
      <c r="H23" s="233"/>
      <c r="I23" s="233"/>
    </row>
    <row r="24" spans="1:10" ht="15">
      <c r="A24" s="296" t="s">
        <v>1791</v>
      </c>
      <c r="B24" s="298" t="s">
        <v>1751</v>
      </c>
      <c r="C24" s="297"/>
      <c r="D24" s="297"/>
      <c r="E24" s="233"/>
      <c r="F24" s="233"/>
      <c r="G24" s="233"/>
      <c r="H24" s="233"/>
      <c r="I24" s="233"/>
    </row>
    <row r="25" spans="1:10" ht="15">
      <c r="A25" s="296" t="s">
        <v>1792</v>
      </c>
      <c r="B25" s="297" t="s">
        <v>124</v>
      </c>
      <c r="C25" s="297"/>
      <c r="D25" s="297"/>
      <c r="E25" s="233"/>
      <c r="F25" s="233"/>
      <c r="G25" s="233"/>
      <c r="H25" s="233"/>
      <c r="I25" s="233"/>
    </row>
    <row r="26" spans="1:10" ht="15">
      <c r="A26" s="296" t="s">
        <v>1793</v>
      </c>
      <c r="B26" s="297" t="s">
        <v>273</v>
      </c>
      <c r="C26" s="297"/>
      <c r="D26" s="297"/>
      <c r="E26" s="233"/>
      <c r="F26" s="233"/>
      <c r="G26" s="233"/>
      <c r="H26" s="233"/>
      <c r="I26" s="233"/>
    </row>
    <row r="27" spans="1:10" ht="15">
      <c r="A27" s="296" t="s">
        <v>1794</v>
      </c>
      <c r="B27" s="297" t="s">
        <v>281</v>
      </c>
      <c r="C27" s="297"/>
      <c r="D27" s="297"/>
      <c r="E27" s="233"/>
      <c r="F27" s="233"/>
      <c r="G27" s="233"/>
      <c r="H27" s="233"/>
      <c r="I27" s="233"/>
    </row>
    <row r="28" spans="1:10" ht="15">
      <c r="A28" s="296" t="s">
        <v>1795</v>
      </c>
      <c r="B28" s="297" t="s">
        <v>283</v>
      </c>
      <c r="C28" s="297"/>
      <c r="D28" s="297"/>
      <c r="E28" s="233"/>
      <c r="F28" s="233"/>
      <c r="G28" s="233"/>
      <c r="H28" s="233"/>
      <c r="I28" s="233"/>
    </row>
    <row r="29" spans="1:10" ht="15">
      <c r="A29" s="296" t="s">
        <v>1796</v>
      </c>
      <c r="B29" s="297" t="s">
        <v>284</v>
      </c>
      <c r="C29" s="297"/>
      <c r="D29" s="297"/>
      <c r="E29" s="233"/>
      <c r="F29" s="233"/>
      <c r="G29" s="233"/>
      <c r="H29" s="233"/>
      <c r="I29" s="233"/>
    </row>
    <row r="30" spans="1:10" ht="15">
      <c r="A30" s="392" t="s">
        <v>1797</v>
      </c>
      <c r="B30" s="393" t="s">
        <v>1880</v>
      </c>
      <c r="C30" s="297"/>
      <c r="D30" s="297"/>
      <c r="E30" s="233"/>
      <c r="F30" s="233"/>
      <c r="G30" s="233"/>
      <c r="H30" s="233"/>
      <c r="I30" s="233"/>
    </row>
    <row r="31" spans="1:10" ht="15">
      <c r="A31" s="394" t="s">
        <v>1883</v>
      </c>
      <c r="B31" s="297" t="s">
        <v>285</v>
      </c>
      <c r="C31" s="297"/>
      <c r="D31" s="297"/>
      <c r="E31" s="233"/>
      <c r="F31" s="233"/>
      <c r="G31" s="233"/>
      <c r="H31" s="233"/>
      <c r="I31" s="233"/>
    </row>
  </sheetData>
  <mergeCells count="5">
    <mergeCell ref="C2:I2"/>
    <mergeCell ref="C3:I3"/>
    <mergeCell ref="B6:I6"/>
    <mergeCell ref="B7:I7"/>
    <mergeCell ref="B8:I8"/>
  </mergeCells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view="pageBreakPreview" zoomScaleNormal="100" zoomScaleSheetLayoutView="100" workbookViewId="0">
      <selection activeCell="F7" sqref="F7"/>
    </sheetView>
  </sheetViews>
  <sheetFormatPr defaultRowHeight="12.75"/>
  <cols>
    <col min="1" max="1" width="22.28515625" style="3" customWidth="1"/>
    <col min="2" max="2" width="7.5703125" style="3" customWidth="1"/>
    <col min="3" max="3" width="11.42578125" style="3" customWidth="1"/>
    <col min="4" max="4" width="12.5703125" style="3" customWidth="1"/>
    <col min="5" max="5" width="10.7109375" style="3" customWidth="1"/>
    <col min="6" max="6" width="13" style="3" customWidth="1"/>
    <col min="7" max="16384" width="9.140625" style="3"/>
  </cols>
  <sheetData>
    <row r="1" spans="1:6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60"/>
    </row>
    <row r="2" spans="1:6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60"/>
    </row>
    <row r="3" spans="1:6">
      <c r="A3" s="162"/>
      <c r="B3" s="163"/>
      <c r="C3" s="154"/>
      <c r="D3" s="158"/>
      <c r="E3" s="158"/>
      <c r="F3" s="160"/>
    </row>
    <row r="4" spans="1:6" ht="14.25">
      <c r="A4" s="162"/>
      <c r="B4" s="163" t="s">
        <v>1808</v>
      </c>
      <c r="C4" s="155" t="s">
        <v>212</v>
      </c>
      <c r="D4" s="159"/>
      <c r="E4" s="159"/>
      <c r="F4" s="161"/>
    </row>
    <row r="6" spans="1:6" ht="27.75" customHeight="1">
      <c r="A6" s="534" t="s">
        <v>209</v>
      </c>
      <c r="B6" s="535"/>
      <c r="C6" s="534" t="s">
        <v>210</v>
      </c>
      <c r="D6" s="535"/>
      <c r="E6" s="534" t="s">
        <v>211</v>
      </c>
      <c r="F6" s="535"/>
    </row>
    <row r="7" spans="1:6" s="2" customFormat="1" ht="34.5" customHeight="1">
      <c r="A7" s="107" t="s">
        <v>207</v>
      </c>
      <c r="B7" s="115" t="s">
        <v>208</v>
      </c>
      <c r="C7" s="115" t="s">
        <v>1896</v>
      </c>
      <c r="D7" s="115" t="s">
        <v>1897</v>
      </c>
      <c r="E7" s="115" t="s">
        <v>1896</v>
      </c>
      <c r="F7" s="115" t="s">
        <v>1897</v>
      </c>
    </row>
    <row r="8" spans="1:6" s="2" customFormat="1" ht="15" customHeight="1">
      <c r="A8" s="167" t="s">
        <v>2</v>
      </c>
      <c r="B8" s="107">
        <f>+B9+B10+B11+B12</f>
        <v>0</v>
      </c>
      <c r="C8" s="107">
        <f>+C9+C10+C11+C12</f>
        <v>0</v>
      </c>
      <c r="D8" s="107">
        <f>+D9+D10+D11+D12</f>
        <v>0</v>
      </c>
      <c r="E8" s="107">
        <f>+E9+E10+E11+E12</f>
        <v>0</v>
      </c>
      <c r="F8" s="107">
        <f>+F9+F10+F11+F12</f>
        <v>0</v>
      </c>
    </row>
    <row r="9" spans="1:6" s="2" customFormat="1">
      <c r="A9" s="168" t="s">
        <v>90</v>
      </c>
      <c r="B9" s="107"/>
      <c r="C9" s="107"/>
      <c r="D9" s="169"/>
      <c r="E9" s="107"/>
      <c r="F9" s="169"/>
    </row>
    <row r="10" spans="1:6" s="2" customFormat="1">
      <c r="A10" s="168" t="s">
        <v>91</v>
      </c>
      <c r="B10" s="107"/>
      <c r="C10" s="107"/>
      <c r="D10" s="169"/>
      <c r="E10" s="107"/>
      <c r="F10" s="169"/>
    </row>
    <row r="11" spans="1:6" s="2" customFormat="1">
      <c r="A11" s="168" t="s">
        <v>92</v>
      </c>
      <c r="B11" s="107"/>
      <c r="C11" s="107"/>
      <c r="D11" s="169"/>
      <c r="E11" s="107"/>
      <c r="F11" s="169"/>
    </row>
    <row r="12" spans="1:6" s="2" customFormat="1">
      <c r="A12" s="249" t="s">
        <v>93</v>
      </c>
      <c r="B12" s="107"/>
      <c r="C12" s="107"/>
      <c r="D12" s="169"/>
      <c r="E12" s="107"/>
      <c r="F12" s="169"/>
    </row>
  </sheetData>
  <mergeCells count="3">
    <mergeCell ref="A6:B6"/>
    <mergeCell ref="C6:D6"/>
    <mergeCell ref="E6:F6"/>
  </mergeCells>
  <phoneticPr fontId="12" type="noConversion"/>
  <pageMargins left="0.75" right="0.75" top="1" bottom="1" header="0.5" footer="0.5"/>
  <pageSetup paperSize="9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27"/>
  <sheetViews>
    <sheetView topLeftCell="A205" zoomScale="75" zoomScaleNormal="75" zoomScaleSheetLayoutView="100" workbookViewId="0">
      <selection activeCell="F54" sqref="F54:F236"/>
    </sheetView>
  </sheetViews>
  <sheetFormatPr defaultRowHeight="12.75"/>
  <cols>
    <col min="1" max="1" width="16.85546875" style="70" customWidth="1"/>
    <col min="2" max="2" width="11.42578125" style="70" customWidth="1"/>
    <col min="3" max="3" width="11.28515625" style="348" customWidth="1"/>
    <col min="4" max="4" width="79.5703125" style="70" customWidth="1"/>
    <col min="5" max="5" width="11.5703125" style="70" customWidth="1"/>
    <col min="6" max="6" width="11.42578125" style="70" customWidth="1"/>
    <col min="7" max="7" width="12.140625" style="70" customWidth="1"/>
    <col min="8" max="8" width="11.7109375" style="70" customWidth="1"/>
    <col min="9" max="9" width="11.28515625" style="70" customWidth="1"/>
    <col min="10" max="10" width="12.140625" style="70" customWidth="1"/>
    <col min="11" max="11" width="28.7109375" style="70" customWidth="1"/>
    <col min="12" max="16384" width="9.140625" style="70"/>
  </cols>
  <sheetData>
    <row r="1" spans="1:11">
      <c r="A1" s="162"/>
      <c r="B1" s="163" t="s">
        <v>171</v>
      </c>
      <c r="C1" s="354" t="str">
        <f>'Kadar.ode.'!C1</f>
        <v>Унети назив здравствене установе</v>
      </c>
      <c r="D1" s="158"/>
      <c r="E1" s="158"/>
      <c r="F1" s="158"/>
      <c r="G1" s="160"/>
    </row>
    <row r="2" spans="1:11">
      <c r="A2" s="162"/>
      <c r="B2" s="163" t="s">
        <v>172</v>
      </c>
      <c r="C2" s="354" t="str">
        <f>'Kadar.ode.'!C2</f>
        <v>Унети матични број здравствене установе</v>
      </c>
      <c r="D2" s="158"/>
      <c r="E2" s="158"/>
      <c r="F2" s="158"/>
      <c r="G2" s="160"/>
    </row>
    <row r="3" spans="1:11">
      <c r="A3" s="162"/>
      <c r="B3" s="163"/>
      <c r="C3" s="354"/>
      <c r="D3" s="158"/>
      <c r="E3" s="158"/>
      <c r="F3" s="158"/>
      <c r="G3" s="339"/>
    </row>
    <row r="4" spans="1:11" s="3" customFormat="1" ht="14.25">
      <c r="A4" s="162"/>
      <c r="B4" s="163" t="s">
        <v>1861</v>
      </c>
      <c r="C4" s="155" t="s">
        <v>1776</v>
      </c>
      <c r="D4" s="159"/>
      <c r="E4" s="159"/>
      <c r="F4" s="161"/>
    </row>
    <row r="5" spans="1:11">
      <c r="C5" s="343"/>
      <c r="D5" s="335"/>
      <c r="E5" s="339"/>
      <c r="F5" s="339"/>
      <c r="G5" s="339"/>
      <c r="H5" s="339"/>
      <c r="I5" s="339"/>
    </row>
    <row r="6" spans="1:11" ht="48" customHeight="1">
      <c r="A6" s="340" t="s">
        <v>213</v>
      </c>
      <c r="B6" s="173" t="s">
        <v>1844</v>
      </c>
      <c r="C6" s="344" t="s">
        <v>55</v>
      </c>
      <c r="D6" s="130" t="s">
        <v>215</v>
      </c>
      <c r="E6" s="334" t="s">
        <v>1898</v>
      </c>
      <c r="F6" s="334" t="s">
        <v>1899</v>
      </c>
      <c r="G6" s="334" t="s">
        <v>1900</v>
      </c>
      <c r="H6" s="334" t="s">
        <v>1901</v>
      </c>
      <c r="I6" s="130" t="s">
        <v>1902</v>
      </c>
      <c r="J6" s="130" t="s">
        <v>1903</v>
      </c>
      <c r="K6" s="381" t="s">
        <v>1857</v>
      </c>
    </row>
    <row r="7" spans="1:11">
      <c r="A7" s="336"/>
      <c r="C7" s="345"/>
      <c r="D7" s="337"/>
      <c r="E7" s="341"/>
      <c r="F7" s="341"/>
      <c r="G7" s="341"/>
      <c r="H7" s="341"/>
      <c r="I7" s="341"/>
      <c r="J7" s="341"/>
    </row>
    <row r="8" spans="1:11" ht="14.25">
      <c r="B8" s="338" t="s">
        <v>1779</v>
      </c>
      <c r="C8" s="346"/>
      <c r="D8" s="338"/>
      <c r="E8" s="338"/>
      <c r="F8" s="338"/>
      <c r="G8" s="338"/>
      <c r="H8" s="338"/>
      <c r="I8" s="338"/>
      <c r="J8" s="338"/>
    </row>
    <row r="9" spans="1:11">
      <c r="B9" s="71" t="s">
        <v>217</v>
      </c>
      <c r="C9" s="357"/>
      <c r="E9" s="293"/>
      <c r="F9" s="293"/>
      <c r="G9" s="293"/>
      <c r="H9" s="293"/>
      <c r="I9" s="293"/>
      <c r="J9" s="293"/>
    </row>
    <row r="10" spans="1:11">
      <c r="A10" s="91" t="s">
        <v>1924</v>
      </c>
      <c r="B10" s="428" t="s">
        <v>1925</v>
      </c>
      <c r="C10" s="429" t="s">
        <v>1926</v>
      </c>
      <c r="D10" s="430" t="s">
        <v>1927</v>
      </c>
      <c r="E10" s="299">
        <v>2977</v>
      </c>
      <c r="F10" s="299">
        <v>3000</v>
      </c>
      <c r="G10" s="299">
        <v>11</v>
      </c>
      <c r="H10" s="299">
        <v>50</v>
      </c>
      <c r="I10" s="299">
        <f>SUM(E10,G10)</f>
        <v>2988</v>
      </c>
      <c r="J10" s="299">
        <f>SUM(F10,H10)</f>
        <v>3050</v>
      </c>
    </row>
    <row r="11" spans="1:11">
      <c r="A11" s="91" t="s">
        <v>1924</v>
      </c>
      <c r="B11" s="428" t="s">
        <v>1925</v>
      </c>
      <c r="C11" s="429" t="s">
        <v>1928</v>
      </c>
      <c r="D11" s="430" t="s">
        <v>1929</v>
      </c>
      <c r="E11" s="299">
        <v>10300</v>
      </c>
      <c r="F11" s="299">
        <v>10300</v>
      </c>
      <c r="G11" s="299">
        <v>2654</v>
      </c>
      <c r="H11" s="299">
        <v>2500</v>
      </c>
      <c r="I11" s="299">
        <f t="shared" ref="I11:I22" si="0">SUM(E11,G11)</f>
        <v>12954</v>
      </c>
      <c r="J11" s="299">
        <f t="shared" ref="J11:J22" si="1">SUM(F11,H11)</f>
        <v>12800</v>
      </c>
    </row>
    <row r="12" spans="1:11">
      <c r="A12" s="91" t="s">
        <v>1924</v>
      </c>
      <c r="B12" s="428" t="s">
        <v>1925</v>
      </c>
      <c r="C12" s="429" t="s">
        <v>1930</v>
      </c>
      <c r="D12" s="430" t="s">
        <v>1931</v>
      </c>
      <c r="E12" s="299">
        <v>507</v>
      </c>
      <c r="F12" s="299">
        <v>600</v>
      </c>
      <c r="G12" s="299">
        <v>14</v>
      </c>
      <c r="H12" s="299">
        <v>40</v>
      </c>
      <c r="I12" s="299">
        <f t="shared" si="0"/>
        <v>521</v>
      </c>
      <c r="J12" s="299">
        <f t="shared" si="1"/>
        <v>640</v>
      </c>
    </row>
    <row r="13" spans="1:11">
      <c r="A13" s="91" t="s">
        <v>1924</v>
      </c>
      <c r="B13" s="428" t="s">
        <v>1925</v>
      </c>
      <c r="C13" s="429" t="s">
        <v>1932</v>
      </c>
      <c r="D13" s="430" t="s">
        <v>1933</v>
      </c>
      <c r="E13" s="299">
        <v>1558</v>
      </c>
      <c r="F13" s="299">
        <v>1650</v>
      </c>
      <c r="G13" s="299">
        <v>865</v>
      </c>
      <c r="H13" s="299">
        <v>900</v>
      </c>
      <c r="I13" s="299">
        <f t="shared" si="0"/>
        <v>2423</v>
      </c>
      <c r="J13" s="299">
        <f t="shared" si="1"/>
        <v>2550</v>
      </c>
    </row>
    <row r="14" spans="1:11">
      <c r="A14" s="91" t="s">
        <v>1924</v>
      </c>
      <c r="B14" s="428" t="s">
        <v>1925</v>
      </c>
      <c r="C14" s="429" t="s">
        <v>1934</v>
      </c>
      <c r="D14" s="430" t="s">
        <v>1935</v>
      </c>
      <c r="E14" s="299">
        <v>1069</v>
      </c>
      <c r="F14" s="299">
        <v>1100</v>
      </c>
      <c r="G14" s="299"/>
      <c r="H14" s="299"/>
      <c r="I14" s="299">
        <f t="shared" ref="I14:I21" si="2">SUM(E14,G14)</f>
        <v>1069</v>
      </c>
      <c r="J14" s="299">
        <f t="shared" ref="J14:J21" si="3">SUM(F14,H14)</f>
        <v>1100</v>
      </c>
    </row>
    <row r="15" spans="1:11">
      <c r="A15" s="91" t="s">
        <v>1924</v>
      </c>
      <c r="B15" s="428" t="s">
        <v>1925</v>
      </c>
      <c r="C15" s="429" t="s">
        <v>1936</v>
      </c>
      <c r="D15" s="430" t="s">
        <v>1937</v>
      </c>
      <c r="E15" s="299">
        <v>288</v>
      </c>
      <c r="F15" s="299">
        <v>300</v>
      </c>
      <c r="G15" s="299"/>
      <c r="H15" s="299"/>
      <c r="I15" s="299">
        <f t="shared" si="2"/>
        <v>288</v>
      </c>
      <c r="J15" s="299">
        <f t="shared" si="3"/>
        <v>300</v>
      </c>
    </row>
    <row r="16" spans="1:11">
      <c r="A16" s="431" t="s">
        <v>1938</v>
      </c>
      <c r="B16" s="428" t="s">
        <v>1925</v>
      </c>
      <c r="C16" s="429" t="s">
        <v>1926</v>
      </c>
      <c r="D16" s="430" t="s">
        <v>1927</v>
      </c>
      <c r="E16" s="299">
        <v>12</v>
      </c>
      <c r="F16" s="299">
        <v>25</v>
      </c>
      <c r="G16" s="299"/>
      <c r="H16" s="299"/>
      <c r="I16" s="299">
        <f t="shared" si="2"/>
        <v>12</v>
      </c>
      <c r="J16" s="299">
        <f t="shared" si="3"/>
        <v>25</v>
      </c>
    </row>
    <row r="17" spans="1:10">
      <c r="A17" s="431" t="s">
        <v>1938</v>
      </c>
      <c r="B17" s="428" t="s">
        <v>1925</v>
      </c>
      <c r="C17" s="429" t="s">
        <v>1928</v>
      </c>
      <c r="D17" s="430" t="s">
        <v>1929</v>
      </c>
      <c r="E17" s="299">
        <v>198</v>
      </c>
      <c r="F17" s="299">
        <v>200</v>
      </c>
      <c r="G17" s="299"/>
      <c r="H17" s="299"/>
      <c r="I17" s="299">
        <f t="shared" si="2"/>
        <v>198</v>
      </c>
      <c r="J17" s="299">
        <f t="shared" si="3"/>
        <v>200</v>
      </c>
    </row>
    <row r="18" spans="1:10">
      <c r="A18" s="431" t="s">
        <v>1938</v>
      </c>
      <c r="B18" s="428" t="s">
        <v>1925</v>
      </c>
      <c r="C18" s="429" t="s">
        <v>1930</v>
      </c>
      <c r="D18" s="430" t="s">
        <v>1931</v>
      </c>
      <c r="E18" s="299">
        <v>8</v>
      </c>
      <c r="F18" s="299">
        <v>10</v>
      </c>
      <c r="G18" s="299"/>
      <c r="H18" s="299"/>
      <c r="I18" s="299">
        <f t="shared" si="2"/>
        <v>8</v>
      </c>
      <c r="J18" s="299">
        <f t="shared" si="3"/>
        <v>10</v>
      </c>
    </row>
    <row r="19" spans="1:10">
      <c r="A19" s="431" t="s">
        <v>1938</v>
      </c>
      <c r="B19" s="428" t="s">
        <v>1925</v>
      </c>
      <c r="C19" s="429" t="s">
        <v>1932</v>
      </c>
      <c r="D19" s="430" t="s">
        <v>1933</v>
      </c>
      <c r="E19" s="299">
        <v>46</v>
      </c>
      <c r="F19" s="299">
        <v>50</v>
      </c>
      <c r="G19" s="299"/>
      <c r="H19" s="299"/>
      <c r="I19" s="299">
        <f t="shared" si="2"/>
        <v>46</v>
      </c>
      <c r="J19" s="299">
        <f t="shared" si="3"/>
        <v>50</v>
      </c>
    </row>
    <row r="20" spans="1:10" ht="25.5">
      <c r="A20" s="432" t="s">
        <v>1939</v>
      </c>
      <c r="B20" s="428" t="s">
        <v>1925</v>
      </c>
      <c r="C20" s="429" t="s">
        <v>1926</v>
      </c>
      <c r="D20" s="430" t="s">
        <v>1927</v>
      </c>
      <c r="E20" s="299">
        <v>104</v>
      </c>
      <c r="F20" s="299">
        <v>120</v>
      </c>
      <c r="G20" s="299"/>
      <c r="H20" s="299"/>
      <c r="I20" s="299">
        <f t="shared" si="2"/>
        <v>104</v>
      </c>
      <c r="J20" s="299">
        <f t="shared" si="3"/>
        <v>120</v>
      </c>
    </row>
    <row r="21" spans="1:10" ht="25.5">
      <c r="A21" s="432" t="s">
        <v>1939</v>
      </c>
      <c r="B21" s="428" t="s">
        <v>1925</v>
      </c>
      <c r="C21" s="429" t="s">
        <v>1928</v>
      </c>
      <c r="D21" s="430" t="s">
        <v>1929</v>
      </c>
      <c r="E21" s="299">
        <v>120</v>
      </c>
      <c r="F21" s="299">
        <v>140</v>
      </c>
      <c r="G21" s="299"/>
      <c r="H21" s="299"/>
      <c r="I21" s="299">
        <f t="shared" si="2"/>
        <v>120</v>
      </c>
      <c r="J21" s="299">
        <f t="shared" si="3"/>
        <v>140</v>
      </c>
    </row>
    <row r="22" spans="1:10" ht="25.5">
      <c r="A22" s="432" t="s">
        <v>1939</v>
      </c>
      <c r="B22" s="428" t="s">
        <v>1925</v>
      </c>
      <c r="C22" s="429" t="s">
        <v>1930</v>
      </c>
      <c r="D22" s="430" t="s">
        <v>1931</v>
      </c>
      <c r="E22" s="299">
        <v>387</v>
      </c>
      <c r="F22" s="299">
        <v>387</v>
      </c>
      <c r="G22" s="299"/>
      <c r="H22" s="299"/>
      <c r="I22" s="299">
        <f t="shared" si="0"/>
        <v>387</v>
      </c>
      <c r="J22" s="299">
        <f t="shared" si="1"/>
        <v>387</v>
      </c>
    </row>
    <row r="23" spans="1:10" ht="25.5">
      <c r="A23" s="432" t="s">
        <v>1939</v>
      </c>
      <c r="B23" s="428" t="s">
        <v>1925</v>
      </c>
      <c r="C23" s="429" t="s">
        <v>1932</v>
      </c>
      <c r="D23" s="430" t="s">
        <v>1933</v>
      </c>
      <c r="E23" s="299">
        <v>586</v>
      </c>
      <c r="F23" s="299">
        <v>586</v>
      </c>
      <c r="G23" s="299"/>
      <c r="H23" s="299"/>
      <c r="I23" s="299">
        <f>SUM(E23,G23)</f>
        <v>586</v>
      </c>
      <c r="J23" s="299">
        <f>SUM(F23,H23)</f>
        <v>586</v>
      </c>
    </row>
    <row r="24" spans="1:10" ht="25.5">
      <c r="A24" s="432" t="s">
        <v>1939</v>
      </c>
      <c r="B24" s="428" t="s">
        <v>1925</v>
      </c>
      <c r="C24" s="429" t="s">
        <v>1936</v>
      </c>
      <c r="D24" s="430" t="s">
        <v>1937</v>
      </c>
      <c r="E24" s="299">
        <v>1</v>
      </c>
      <c r="F24" s="299">
        <v>1</v>
      </c>
      <c r="G24" s="299"/>
      <c r="H24" s="299"/>
      <c r="I24" s="299">
        <f t="shared" ref="I24:I27" si="4">SUM(E24,G24)</f>
        <v>1</v>
      </c>
      <c r="J24" s="299">
        <f t="shared" ref="J24:J27" si="5">SUM(F24,H24)</f>
        <v>1</v>
      </c>
    </row>
    <row r="25" spans="1:10">
      <c r="A25" s="433" t="s">
        <v>1917</v>
      </c>
      <c r="B25" s="428" t="s">
        <v>1925</v>
      </c>
      <c r="C25" s="429" t="s">
        <v>1926</v>
      </c>
      <c r="D25" s="430" t="s">
        <v>1927</v>
      </c>
      <c r="E25" s="299">
        <v>3181</v>
      </c>
      <c r="F25" s="299">
        <v>3200</v>
      </c>
      <c r="G25" s="299"/>
      <c r="H25" s="299"/>
      <c r="I25" s="299">
        <f t="shared" si="4"/>
        <v>3181</v>
      </c>
      <c r="J25" s="299">
        <f t="shared" si="5"/>
        <v>3200</v>
      </c>
    </row>
    <row r="26" spans="1:10">
      <c r="A26" s="433" t="s">
        <v>1917</v>
      </c>
      <c r="B26" s="428" t="s">
        <v>1925</v>
      </c>
      <c r="C26" s="429" t="s">
        <v>1928</v>
      </c>
      <c r="D26" s="430" t="s">
        <v>1929</v>
      </c>
      <c r="E26" s="299">
        <v>9020</v>
      </c>
      <c r="F26" s="299">
        <v>9020</v>
      </c>
      <c r="G26" s="299"/>
      <c r="H26" s="299"/>
      <c r="I26" s="299">
        <f t="shared" si="4"/>
        <v>9020</v>
      </c>
      <c r="J26" s="299">
        <f t="shared" si="5"/>
        <v>9020</v>
      </c>
    </row>
    <row r="27" spans="1:10">
      <c r="A27" s="433" t="s">
        <v>1917</v>
      </c>
      <c r="B27" s="428" t="s">
        <v>1925</v>
      </c>
      <c r="C27" s="429" t="s">
        <v>1936</v>
      </c>
      <c r="D27" s="430" t="s">
        <v>1937</v>
      </c>
      <c r="E27" s="299">
        <v>8</v>
      </c>
      <c r="F27" s="299">
        <v>10</v>
      </c>
      <c r="G27" s="299"/>
      <c r="H27" s="299"/>
      <c r="I27" s="299">
        <f t="shared" si="4"/>
        <v>8</v>
      </c>
      <c r="J27" s="299">
        <f t="shared" si="5"/>
        <v>10</v>
      </c>
    </row>
    <row r="28" spans="1:10">
      <c r="A28" s="434" t="s">
        <v>1940</v>
      </c>
      <c r="B28" s="428" t="s">
        <v>1925</v>
      </c>
      <c r="C28" s="429" t="s">
        <v>1926</v>
      </c>
      <c r="D28" s="430" t="s">
        <v>1927</v>
      </c>
      <c r="E28" s="299">
        <v>259</v>
      </c>
      <c r="F28" s="299">
        <v>290</v>
      </c>
      <c r="G28" s="299"/>
      <c r="H28" s="299"/>
      <c r="I28" s="299">
        <f>SUM(E28,G28)</f>
        <v>259</v>
      </c>
      <c r="J28" s="299">
        <f>SUM(F28,H28)</f>
        <v>290</v>
      </c>
    </row>
    <row r="29" spans="1:10">
      <c r="A29" s="434" t="s">
        <v>1940</v>
      </c>
      <c r="B29" s="428" t="s">
        <v>1925</v>
      </c>
      <c r="C29" s="429" t="s">
        <v>1928</v>
      </c>
      <c r="D29" s="430" t="s">
        <v>1929</v>
      </c>
      <c r="E29" s="299">
        <v>145</v>
      </c>
      <c r="F29" s="299">
        <v>200</v>
      </c>
      <c r="G29" s="299"/>
      <c r="H29" s="299"/>
      <c r="I29" s="299">
        <f t="shared" ref="I29:I32" si="6">SUM(E29,G29)</f>
        <v>145</v>
      </c>
      <c r="J29" s="299">
        <f t="shared" ref="J29:J32" si="7">SUM(F29,H29)</f>
        <v>200</v>
      </c>
    </row>
    <row r="30" spans="1:10">
      <c r="A30" s="434" t="s">
        <v>1940</v>
      </c>
      <c r="B30" s="428" t="s">
        <v>1925</v>
      </c>
      <c r="C30" s="429" t="s">
        <v>1930</v>
      </c>
      <c r="D30" s="430" t="s">
        <v>1931</v>
      </c>
      <c r="E30" s="299">
        <v>414</v>
      </c>
      <c r="F30" s="299">
        <v>414</v>
      </c>
      <c r="G30" s="299"/>
      <c r="H30" s="299"/>
      <c r="I30" s="299">
        <f t="shared" si="6"/>
        <v>414</v>
      </c>
      <c r="J30" s="299">
        <f t="shared" si="7"/>
        <v>414</v>
      </c>
    </row>
    <row r="31" spans="1:10">
      <c r="A31" s="434" t="s">
        <v>1940</v>
      </c>
      <c r="B31" s="428" t="s">
        <v>1925</v>
      </c>
      <c r="C31" s="429" t="s">
        <v>1932</v>
      </c>
      <c r="D31" s="430" t="s">
        <v>1933</v>
      </c>
      <c r="E31" s="299">
        <v>1199</v>
      </c>
      <c r="F31" s="299">
        <v>1250</v>
      </c>
      <c r="G31" s="299"/>
      <c r="H31" s="299"/>
      <c r="I31" s="299">
        <f t="shared" si="6"/>
        <v>1199</v>
      </c>
      <c r="J31" s="299">
        <f t="shared" si="7"/>
        <v>1250</v>
      </c>
    </row>
    <row r="32" spans="1:10">
      <c r="A32" s="434" t="s">
        <v>1940</v>
      </c>
      <c r="B32" s="428" t="s">
        <v>1925</v>
      </c>
      <c r="C32" s="429" t="s">
        <v>1934</v>
      </c>
      <c r="D32" s="430" t="s">
        <v>1941</v>
      </c>
      <c r="E32" s="299">
        <v>4</v>
      </c>
      <c r="F32" s="299">
        <v>10</v>
      </c>
      <c r="G32" s="299"/>
      <c r="H32" s="299"/>
      <c r="I32" s="299">
        <f t="shared" si="6"/>
        <v>4</v>
      </c>
      <c r="J32" s="299">
        <f t="shared" si="7"/>
        <v>10</v>
      </c>
    </row>
    <row r="33" spans="1:11">
      <c r="A33" s="434" t="s">
        <v>1915</v>
      </c>
      <c r="B33" s="428" t="s">
        <v>1925</v>
      </c>
      <c r="C33" s="429" t="s">
        <v>1926</v>
      </c>
      <c r="D33" s="430" t="s">
        <v>1927</v>
      </c>
      <c r="E33" s="299">
        <v>620</v>
      </c>
      <c r="F33" s="299">
        <v>620</v>
      </c>
      <c r="G33" s="299"/>
      <c r="H33" s="299"/>
      <c r="I33" s="299">
        <f>SUM(E33,G33)</f>
        <v>620</v>
      </c>
      <c r="J33" s="299">
        <f>SUM(F33,H33)</f>
        <v>620</v>
      </c>
    </row>
    <row r="34" spans="1:11">
      <c r="A34" s="434" t="s">
        <v>1915</v>
      </c>
      <c r="B34" s="428" t="s">
        <v>1925</v>
      </c>
      <c r="C34" s="429" t="s">
        <v>1928</v>
      </c>
      <c r="D34" s="430" t="s">
        <v>1929</v>
      </c>
      <c r="E34" s="299">
        <v>806</v>
      </c>
      <c r="F34" s="299">
        <v>806</v>
      </c>
      <c r="G34" s="299"/>
      <c r="H34" s="299"/>
      <c r="I34" s="299">
        <f t="shared" ref="I34:I37" si="8">SUM(E34,G34)</f>
        <v>806</v>
      </c>
      <c r="J34" s="299">
        <f t="shared" ref="J34:J37" si="9">SUM(F34,H34)</f>
        <v>806</v>
      </c>
    </row>
    <row r="35" spans="1:11">
      <c r="A35" s="434" t="s">
        <v>1915</v>
      </c>
      <c r="B35" s="428" t="s">
        <v>1925</v>
      </c>
      <c r="C35" s="429" t="s">
        <v>1930</v>
      </c>
      <c r="D35" s="430" t="s">
        <v>1931</v>
      </c>
      <c r="E35" s="299"/>
      <c r="F35" s="299">
        <v>1</v>
      </c>
      <c r="G35" s="299"/>
      <c r="H35" s="299"/>
      <c r="I35" s="299">
        <f t="shared" si="8"/>
        <v>0</v>
      </c>
      <c r="J35" s="299">
        <f t="shared" si="9"/>
        <v>1</v>
      </c>
    </row>
    <row r="36" spans="1:11">
      <c r="A36" s="434" t="s">
        <v>1915</v>
      </c>
      <c r="B36" s="428" t="s">
        <v>1925</v>
      </c>
      <c r="C36" s="429" t="s">
        <v>1932</v>
      </c>
      <c r="D36" s="430" t="s">
        <v>1933</v>
      </c>
      <c r="E36" s="299"/>
      <c r="F36" s="299">
        <v>1</v>
      </c>
      <c r="G36" s="299"/>
      <c r="H36" s="299"/>
      <c r="I36" s="299">
        <f t="shared" si="8"/>
        <v>0</v>
      </c>
      <c r="J36" s="299">
        <f t="shared" si="9"/>
        <v>1</v>
      </c>
    </row>
    <row r="37" spans="1:11">
      <c r="A37" s="434" t="s">
        <v>1915</v>
      </c>
      <c r="B37" s="428" t="s">
        <v>1925</v>
      </c>
      <c r="C37" s="429" t="s">
        <v>1936</v>
      </c>
      <c r="D37" s="430" t="s">
        <v>1937</v>
      </c>
      <c r="E37" s="299"/>
      <c r="F37" s="299">
        <v>1</v>
      </c>
      <c r="G37" s="299"/>
      <c r="H37" s="299"/>
      <c r="I37" s="299">
        <f t="shared" si="8"/>
        <v>0</v>
      </c>
      <c r="J37" s="299">
        <f t="shared" si="9"/>
        <v>1</v>
      </c>
    </row>
    <row r="38" spans="1:11">
      <c r="A38" s="435" t="s">
        <v>1918</v>
      </c>
      <c r="B38" s="428" t="s">
        <v>1925</v>
      </c>
      <c r="C38" s="429" t="s">
        <v>1926</v>
      </c>
      <c r="D38" s="430" t="s">
        <v>1927</v>
      </c>
      <c r="E38" s="299">
        <v>108</v>
      </c>
      <c r="F38" s="299">
        <v>108</v>
      </c>
      <c r="G38" s="299"/>
      <c r="H38" s="299"/>
      <c r="I38" s="299">
        <f>SUM(E38,G38)</f>
        <v>108</v>
      </c>
      <c r="J38" s="299">
        <f>SUM(F38,H38)</f>
        <v>108</v>
      </c>
    </row>
    <row r="39" spans="1:11">
      <c r="A39" s="435" t="s">
        <v>1918</v>
      </c>
      <c r="B39" s="428" t="s">
        <v>1925</v>
      </c>
      <c r="C39" s="429" t="s">
        <v>1928</v>
      </c>
      <c r="D39" s="430" t="s">
        <v>1929</v>
      </c>
      <c r="E39" s="299">
        <v>125</v>
      </c>
      <c r="F39" s="299">
        <v>125</v>
      </c>
      <c r="G39" s="299"/>
      <c r="H39" s="299"/>
      <c r="I39" s="299">
        <f t="shared" ref="I39:I42" si="10">SUM(E39,G39)</f>
        <v>125</v>
      </c>
      <c r="J39" s="299">
        <f t="shared" ref="J39:J42" si="11">SUM(F39,H39)</f>
        <v>125</v>
      </c>
    </row>
    <row r="40" spans="1:11">
      <c r="A40" s="435" t="s">
        <v>1918</v>
      </c>
      <c r="B40" s="428" t="s">
        <v>1925</v>
      </c>
      <c r="C40" s="429" t="s">
        <v>1930</v>
      </c>
      <c r="D40" s="430" t="s">
        <v>1931</v>
      </c>
      <c r="E40" s="299"/>
      <c r="F40" s="299">
        <v>1</v>
      </c>
      <c r="G40" s="299"/>
      <c r="H40" s="299"/>
      <c r="I40" s="299">
        <f t="shared" si="10"/>
        <v>0</v>
      </c>
      <c r="J40" s="299">
        <f t="shared" si="11"/>
        <v>1</v>
      </c>
    </row>
    <row r="41" spans="1:11">
      <c r="A41" s="435" t="s">
        <v>1918</v>
      </c>
      <c r="B41" s="428" t="s">
        <v>1925</v>
      </c>
      <c r="C41" s="429" t="s">
        <v>1932</v>
      </c>
      <c r="D41" s="430" t="s">
        <v>1933</v>
      </c>
      <c r="E41" s="299"/>
      <c r="F41" s="299">
        <v>1</v>
      </c>
      <c r="G41" s="299"/>
      <c r="H41" s="299"/>
      <c r="I41" s="299">
        <f t="shared" si="10"/>
        <v>0</v>
      </c>
      <c r="J41" s="299">
        <f t="shared" si="11"/>
        <v>1</v>
      </c>
    </row>
    <row r="42" spans="1:11" ht="25.5">
      <c r="A42" s="436" t="s">
        <v>1942</v>
      </c>
      <c r="B42" s="428" t="s">
        <v>1925</v>
      </c>
      <c r="C42" s="429" t="s">
        <v>1926</v>
      </c>
      <c r="D42" s="430" t="s">
        <v>1927</v>
      </c>
      <c r="E42" s="299"/>
      <c r="F42" s="299">
        <v>10</v>
      </c>
      <c r="G42" s="299"/>
      <c r="H42" s="299"/>
      <c r="I42" s="299">
        <f t="shared" si="10"/>
        <v>0</v>
      </c>
      <c r="J42" s="299">
        <f t="shared" si="11"/>
        <v>10</v>
      </c>
    </row>
    <row r="43" spans="1:11" ht="25.5">
      <c r="A43" s="436" t="s">
        <v>1942</v>
      </c>
      <c r="B43" s="428" t="s">
        <v>1925</v>
      </c>
      <c r="C43" s="429" t="s">
        <v>1928</v>
      </c>
      <c r="D43" s="430" t="s">
        <v>1929</v>
      </c>
      <c r="E43" s="299">
        <v>1977</v>
      </c>
      <c r="F43" s="299">
        <v>1980</v>
      </c>
      <c r="G43" s="299"/>
      <c r="H43" s="299"/>
      <c r="I43" s="299">
        <f>SUM(E43,G43)</f>
        <v>1977</v>
      </c>
      <c r="J43" s="299">
        <f>SUM(F43,H43)</f>
        <v>1980</v>
      </c>
    </row>
    <row r="44" spans="1:11" ht="25.5">
      <c r="A44" s="436" t="s">
        <v>1942</v>
      </c>
      <c r="B44" s="428" t="s">
        <v>1925</v>
      </c>
      <c r="C44" s="429" t="s">
        <v>1936</v>
      </c>
      <c r="D44" s="430" t="s">
        <v>1937</v>
      </c>
      <c r="E44" s="299">
        <v>1117</v>
      </c>
      <c r="F44" s="299">
        <v>1117</v>
      </c>
      <c r="G44" s="299"/>
      <c r="H44" s="299"/>
      <c r="I44" s="299">
        <f t="shared" ref="I44" si="12">SUM(E44,G44)</f>
        <v>1117</v>
      </c>
      <c r="J44" s="299">
        <f t="shared" ref="J44" si="13">SUM(F44,H44)</f>
        <v>1117</v>
      </c>
    </row>
    <row r="45" spans="1:11" s="108" customFormat="1">
      <c r="B45" s="71" t="s">
        <v>1849</v>
      </c>
      <c r="C45" s="355"/>
      <c r="D45" s="356"/>
      <c r="E45" s="356"/>
      <c r="F45" s="356"/>
      <c r="G45" s="356"/>
      <c r="H45" s="356"/>
      <c r="I45" s="356"/>
      <c r="J45" s="356"/>
      <c r="K45" s="70" t="s">
        <v>156</v>
      </c>
    </row>
    <row r="46" spans="1:11" s="108" customFormat="1">
      <c r="C46" s="361" t="s">
        <v>1845</v>
      </c>
      <c r="D46" s="362" t="s">
        <v>1813</v>
      </c>
      <c r="E46" s="113"/>
      <c r="F46" s="113"/>
      <c r="G46" s="113"/>
      <c r="H46" s="113"/>
      <c r="I46" s="299">
        <f t="shared" ref="I46:I49" si="14">SUM(E46,G46)</f>
        <v>0</v>
      </c>
      <c r="J46" s="299">
        <f t="shared" ref="J46:J49" si="15">SUM(F46,H46)</f>
        <v>0</v>
      </c>
    </row>
    <row r="47" spans="1:11" s="108" customFormat="1">
      <c r="C47" s="361" t="s">
        <v>1846</v>
      </c>
      <c r="D47" s="362" t="s">
        <v>1814</v>
      </c>
      <c r="E47" s="113"/>
      <c r="F47" s="113"/>
      <c r="G47" s="113"/>
      <c r="H47" s="113"/>
      <c r="I47" s="299">
        <f t="shared" si="14"/>
        <v>0</v>
      </c>
      <c r="J47" s="299">
        <f t="shared" si="15"/>
        <v>0</v>
      </c>
    </row>
    <row r="48" spans="1:11" s="108" customFormat="1">
      <c r="C48" s="361" t="s">
        <v>1847</v>
      </c>
      <c r="D48" s="362" t="s">
        <v>1815</v>
      </c>
      <c r="E48" s="299"/>
      <c r="F48" s="299"/>
      <c r="G48" s="299"/>
      <c r="H48" s="299"/>
      <c r="I48" s="299">
        <f t="shared" si="14"/>
        <v>0</v>
      </c>
      <c r="J48" s="299">
        <f t="shared" si="15"/>
        <v>0</v>
      </c>
    </row>
    <row r="49" spans="1:10" s="108" customFormat="1">
      <c r="C49" s="361" t="s">
        <v>1848</v>
      </c>
      <c r="D49" s="362" t="s">
        <v>1816</v>
      </c>
      <c r="E49" s="299"/>
      <c r="F49" s="299"/>
      <c r="G49" s="299"/>
      <c r="H49" s="299"/>
      <c r="I49" s="299">
        <f t="shared" si="14"/>
        <v>0</v>
      </c>
      <c r="J49" s="299">
        <f t="shared" si="15"/>
        <v>0</v>
      </c>
    </row>
    <row r="51" spans="1:10" ht="14.25">
      <c r="B51" s="338" t="s">
        <v>1776</v>
      </c>
      <c r="C51" s="346"/>
      <c r="D51" s="338"/>
      <c r="E51" s="338"/>
      <c r="F51" s="338"/>
      <c r="G51" s="338"/>
      <c r="H51" s="338"/>
      <c r="I51" s="338"/>
      <c r="J51" s="338"/>
    </row>
    <row r="52" spans="1:10">
      <c r="B52" s="71" t="s">
        <v>216</v>
      </c>
      <c r="E52" s="359"/>
      <c r="F52" s="359"/>
      <c r="G52" s="293"/>
      <c r="H52" s="293"/>
      <c r="I52" s="293"/>
      <c r="J52" s="293"/>
    </row>
    <row r="53" spans="1:10" ht="14.25">
      <c r="B53" s="71" t="s">
        <v>214</v>
      </c>
      <c r="E53" s="358"/>
      <c r="F53" s="358"/>
      <c r="G53" s="358"/>
      <c r="H53" s="358"/>
      <c r="I53" s="358"/>
      <c r="J53" s="358"/>
    </row>
    <row r="54" spans="1:10">
      <c r="A54" s="91" t="s">
        <v>1924</v>
      </c>
      <c r="B54" s="91" t="s">
        <v>214</v>
      </c>
      <c r="C54" s="347" t="s">
        <v>1943</v>
      </c>
      <c r="D54" s="437" t="s">
        <v>1944</v>
      </c>
      <c r="E54" s="491">
        <v>105</v>
      </c>
      <c r="F54" s="438">
        <v>120</v>
      </c>
      <c r="G54" s="299">
        <v>145</v>
      </c>
      <c r="H54" s="438">
        <v>140</v>
      </c>
      <c r="I54" s="299">
        <f t="shared" ref="I54:I108" si="16">SUM(E54,G54)</f>
        <v>250</v>
      </c>
      <c r="J54" s="299">
        <f t="shared" ref="J54:J108" si="17">SUM(F54,H54)</f>
        <v>260</v>
      </c>
    </row>
    <row r="55" spans="1:10">
      <c r="A55" s="91" t="s">
        <v>1924</v>
      </c>
      <c r="B55" s="91" t="s">
        <v>214</v>
      </c>
      <c r="C55" s="347" t="s">
        <v>1945</v>
      </c>
      <c r="D55" s="136" t="s">
        <v>1946</v>
      </c>
      <c r="E55" s="491">
        <v>60</v>
      </c>
      <c r="F55" s="438">
        <v>50</v>
      </c>
      <c r="G55" s="299">
        <v>5</v>
      </c>
      <c r="H55" s="438">
        <v>10</v>
      </c>
      <c r="I55" s="299">
        <f t="shared" si="16"/>
        <v>65</v>
      </c>
      <c r="J55" s="299">
        <f t="shared" si="17"/>
        <v>60</v>
      </c>
    </row>
    <row r="56" spans="1:10">
      <c r="A56" s="91" t="s">
        <v>1924</v>
      </c>
      <c r="B56" s="91" t="s">
        <v>214</v>
      </c>
      <c r="C56" s="347" t="s">
        <v>1947</v>
      </c>
      <c r="D56" s="437" t="s">
        <v>1948</v>
      </c>
      <c r="E56" s="491">
        <v>6</v>
      </c>
      <c r="F56" s="438">
        <v>9</v>
      </c>
      <c r="G56" s="299">
        <v>5</v>
      </c>
      <c r="H56" s="438">
        <v>1</v>
      </c>
      <c r="I56" s="299">
        <f t="shared" si="16"/>
        <v>11</v>
      </c>
      <c r="J56" s="299">
        <f t="shared" si="17"/>
        <v>10</v>
      </c>
    </row>
    <row r="57" spans="1:10">
      <c r="A57" s="91" t="s">
        <v>1924</v>
      </c>
      <c r="B57" s="91" t="s">
        <v>214</v>
      </c>
      <c r="C57" s="347" t="s">
        <v>1949</v>
      </c>
      <c r="D57" s="437" t="s">
        <v>1950</v>
      </c>
      <c r="E57" s="491">
        <v>2</v>
      </c>
      <c r="F57" s="438">
        <v>6</v>
      </c>
      <c r="G57" s="299">
        <v>25</v>
      </c>
      <c r="H57" s="438">
        <v>29</v>
      </c>
      <c r="I57" s="299">
        <f t="shared" si="16"/>
        <v>27</v>
      </c>
      <c r="J57" s="299">
        <f t="shared" si="17"/>
        <v>35</v>
      </c>
    </row>
    <row r="58" spans="1:10">
      <c r="A58" s="91" t="s">
        <v>1924</v>
      </c>
      <c r="B58" s="91" t="s">
        <v>214</v>
      </c>
      <c r="C58" s="347" t="s">
        <v>1951</v>
      </c>
      <c r="D58" s="136" t="s">
        <v>1952</v>
      </c>
      <c r="E58" s="491">
        <v>2</v>
      </c>
      <c r="F58" s="438">
        <v>5</v>
      </c>
      <c r="G58" s="299">
        <v>34</v>
      </c>
      <c r="H58" s="438">
        <v>15</v>
      </c>
      <c r="I58" s="299">
        <f t="shared" si="16"/>
        <v>36</v>
      </c>
      <c r="J58" s="299">
        <f t="shared" si="17"/>
        <v>20</v>
      </c>
    </row>
    <row r="59" spans="1:10">
      <c r="A59" s="91" t="s">
        <v>1924</v>
      </c>
      <c r="B59" s="91" t="s">
        <v>214</v>
      </c>
      <c r="C59" s="347" t="s">
        <v>1953</v>
      </c>
      <c r="D59" s="437" t="s">
        <v>1954</v>
      </c>
      <c r="E59" s="491"/>
      <c r="F59" s="438">
        <v>3</v>
      </c>
      <c r="G59" s="299">
        <v>27</v>
      </c>
      <c r="H59" s="457">
        <v>22</v>
      </c>
      <c r="I59" s="299">
        <f t="shared" si="16"/>
        <v>27</v>
      </c>
      <c r="J59" s="299">
        <f t="shared" si="17"/>
        <v>25</v>
      </c>
    </row>
    <row r="60" spans="1:10">
      <c r="A60" s="91" t="s">
        <v>1924</v>
      </c>
      <c r="B60" s="91" t="s">
        <v>214</v>
      </c>
      <c r="C60" s="347" t="s">
        <v>1955</v>
      </c>
      <c r="D60" s="467" t="s">
        <v>1956</v>
      </c>
      <c r="E60" s="491"/>
      <c r="F60" s="438">
        <v>2</v>
      </c>
      <c r="G60" s="299">
        <v>2</v>
      </c>
      <c r="H60" s="457">
        <v>5</v>
      </c>
      <c r="I60" s="299">
        <f t="shared" si="16"/>
        <v>2</v>
      </c>
      <c r="J60" s="299">
        <f t="shared" si="17"/>
        <v>7</v>
      </c>
    </row>
    <row r="61" spans="1:10">
      <c r="A61" s="91" t="s">
        <v>1924</v>
      </c>
      <c r="B61" s="91" t="s">
        <v>214</v>
      </c>
      <c r="C61" s="347" t="s">
        <v>1957</v>
      </c>
      <c r="D61" s="437" t="s">
        <v>1958</v>
      </c>
      <c r="E61" s="491"/>
      <c r="F61" s="438">
        <v>1</v>
      </c>
      <c r="G61" s="299">
        <v>3</v>
      </c>
      <c r="H61" s="457">
        <v>2</v>
      </c>
      <c r="I61" s="299">
        <f t="shared" si="16"/>
        <v>3</v>
      </c>
      <c r="J61" s="299">
        <f t="shared" si="17"/>
        <v>3</v>
      </c>
    </row>
    <row r="62" spans="1:10">
      <c r="A62" s="91" t="s">
        <v>1924</v>
      </c>
      <c r="B62" s="91" t="s">
        <v>214</v>
      </c>
      <c r="C62" s="347" t="s">
        <v>1959</v>
      </c>
      <c r="D62" s="437" t="s">
        <v>1960</v>
      </c>
      <c r="E62" s="491">
        <v>5</v>
      </c>
      <c r="F62" s="438">
        <v>1</v>
      </c>
      <c r="G62" s="299">
        <v>2</v>
      </c>
      <c r="H62" s="457">
        <v>3</v>
      </c>
      <c r="I62" s="299">
        <f t="shared" si="16"/>
        <v>7</v>
      </c>
      <c r="J62" s="299">
        <f t="shared" si="17"/>
        <v>4</v>
      </c>
    </row>
    <row r="63" spans="1:10">
      <c r="A63" s="91" t="s">
        <v>1924</v>
      </c>
      <c r="B63" s="91" t="s">
        <v>214</v>
      </c>
      <c r="C63" s="347" t="s">
        <v>1961</v>
      </c>
      <c r="D63" s="456" t="s">
        <v>1962</v>
      </c>
      <c r="E63" s="491">
        <v>42</v>
      </c>
      <c r="F63" s="438">
        <v>60</v>
      </c>
      <c r="G63" s="299">
        <v>53</v>
      </c>
      <c r="H63" s="457">
        <v>110</v>
      </c>
      <c r="I63" s="299">
        <f t="shared" si="16"/>
        <v>95</v>
      </c>
      <c r="J63" s="299">
        <f t="shared" si="17"/>
        <v>170</v>
      </c>
    </row>
    <row r="64" spans="1:10">
      <c r="A64" s="91" t="s">
        <v>1924</v>
      </c>
      <c r="B64" s="91" t="s">
        <v>214</v>
      </c>
      <c r="C64" s="347" t="s">
        <v>1963</v>
      </c>
      <c r="D64" s="468" t="s">
        <v>1964</v>
      </c>
      <c r="E64" s="491">
        <v>16</v>
      </c>
      <c r="F64" s="438">
        <v>15</v>
      </c>
      <c r="G64" s="299">
        <v>9</v>
      </c>
      <c r="H64" s="457">
        <v>10</v>
      </c>
      <c r="I64" s="299">
        <f t="shared" si="16"/>
        <v>25</v>
      </c>
      <c r="J64" s="299">
        <f t="shared" si="17"/>
        <v>25</v>
      </c>
    </row>
    <row r="65" spans="1:10">
      <c r="A65" s="91" t="s">
        <v>1924</v>
      </c>
      <c r="B65" s="91" t="s">
        <v>214</v>
      </c>
      <c r="C65" s="347" t="s">
        <v>1965</v>
      </c>
      <c r="D65" s="468" t="s">
        <v>1966</v>
      </c>
      <c r="E65" s="491">
        <v>5</v>
      </c>
      <c r="F65" s="438">
        <v>2</v>
      </c>
      <c r="G65" s="299">
        <v>12</v>
      </c>
      <c r="H65" s="457">
        <v>1</v>
      </c>
      <c r="I65" s="299">
        <f t="shared" si="16"/>
        <v>17</v>
      </c>
      <c r="J65" s="299">
        <f t="shared" si="17"/>
        <v>3</v>
      </c>
    </row>
    <row r="66" spans="1:10">
      <c r="A66" s="91" t="s">
        <v>1924</v>
      </c>
      <c r="B66" s="91" t="s">
        <v>214</v>
      </c>
      <c r="C66" s="347" t="s">
        <v>1967</v>
      </c>
      <c r="D66" s="437" t="s">
        <v>1968</v>
      </c>
      <c r="E66" s="491">
        <v>2</v>
      </c>
      <c r="F66" s="438">
        <v>2</v>
      </c>
      <c r="G66" s="299">
        <v>26</v>
      </c>
      <c r="H66" s="457">
        <v>20</v>
      </c>
      <c r="I66" s="299">
        <f t="shared" si="16"/>
        <v>28</v>
      </c>
      <c r="J66" s="299">
        <f t="shared" si="17"/>
        <v>22</v>
      </c>
    </row>
    <row r="67" spans="1:10">
      <c r="A67" s="91" t="s">
        <v>1924</v>
      </c>
      <c r="B67" s="91" t="s">
        <v>214</v>
      </c>
      <c r="C67" s="469" t="s">
        <v>1969</v>
      </c>
      <c r="D67" s="437" t="s">
        <v>1970</v>
      </c>
      <c r="E67" s="491">
        <v>2</v>
      </c>
      <c r="F67" s="438">
        <v>2</v>
      </c>
      <c r="G67" s="299"/>
      <c r="H67" s="457">
        <v>1</v>
      </c>
      <c r="I67" s="299">
        <f t="shared" si="16"/>
        <v>2</v>
      </c>
      <c r="J67" s="299">
        <f t="shared" si="17"/>
        <v>3</v>
      </c>
    </row>
    <row r="68" spans="1:10">
      <c r="A68" s="91" t="s">
        <v>1924</v>
      </c>
      <c r="B68" s="91" t="s">
        <v>214</v>
      </c>
      <c r="C68" s="469" t="s">
        <v>1971</v>
      </c>
      <c r="D68" s="437" t="s">
        <v>1972</v>
      </c>
      <c r="E68" s="491">
        <v>294</v>
      </c>
      <c r="F68" s="400">
        <v>290</v>
      </c>
      <c r="G68" s="299">
        <v>21</v>
      </c>
      <c r="H68" s="458">
        <v>20</v>
      </c>
      <c r="I68" s="299">
        <f t="shared" si="16"/>
        <v>315</v>
      </c>
      <c r="J68" s="299">
        <f t="shared" si="17"/>
        <v>310</v>
      </c>
    </row>
    <row r="69" spans="1:10">
      <c r="A69" s="91" t="s">
        <v>1924</v>
      </c>
      <c r="B69" s="91" t="s">
        <v>214</v>
      </c>
      <c r="C69" s="469" t="s">
        <v>1973</v>
      </c>
      <c r="D69" s="437" t="s">
        <v>1974</v>
      </c>
      <c r="E69" s="491">
        <v>1</v>
      </c>
      <c r="F69" s="438">
        <v>1</v>
      </c>
      <c r="G69" s="299"/>
      <c r="H69" s="457"/>
      <c r="I69" s="299">
        <f t="shared" si="16"/>
        <v>1</v>
      </c>
      <c r="J69" s="299">
        <f t="shared" si="17"/>
        <v>1</v>
      </c>
    </row>
    <row r="70" spans="1:10">
      <c r="A70" s="91" t="s">
        <v>1924</v>
      </c>
      <c r="B70" s="91" t="s">
        <v>214</v>
      </c>
      <c r="C70" s="469" t="s">
        <v>1975</v>
      </c>
      <c r="D70" s="437" t="s">
        <v>1976</v>
      </c>
      <c r="E70" s="491">
        <v>17</v>
      </c>
      <c r="F70" s="438">
        <v>6</v>
      </c>
      <c r="G70" s="299">
        <v>1</v>
      </c>
      <c r="H70" s="457"/>
      <c r="I70" s="299">
        <f t="shared" si="16"/>
        <v>18</v>
      </c>
      <c r="J70" s="299">
        <f t="shared" si="17"/>
        <v>6</v>
      </c>
    </row>
    <row r="71" spans="1:10">
      <c r="A71" s="91" t="s">
        <v>1924</v>
      </c>
      <c r="B71" s="91" t="s">
        <v>214</v>
      </c>
      <c r="C71" s="469" t="s">
        <v>1977</v>
      </c>
      <c r="D71" s="437" t="s">
        <v>1978</v>
      </c>
      <c r="E71" s="491">
        <v>137</v>
      </c>
      <c r="F71" s="438">
        <v>120</v>
      </c>
      <c r="G71" s="299">
        <v>5</v>
      </c>
      <c r="H71" s="457">
        <v>5</v>
      </c>
      <c r="I71" s="299">
        <f t="shared" si="16"/>
        <v>142</v>
      </c>
      <c r="J71" s="299">
        <f t="shared" si="17"/>
        <v>125</v>
      </c>
    </row>
    <row r="72" spans="1:10">
      <c r="A72" s="91" t="s">
        <v>1924</v>
      </c>
      <c r="B72" s="91" t="s">
        <v>214</v>
      </c>
      <c r="C72" s="469" t="s">
        <v>1979</v>
      </c>
      <c r="D72" s="437" t="s">
        <v>1980</v>
      </c>
      <c r="E72" s="491">
        <v>5</v>
      </c>
      <c r="F72" s="438">
        <v>4</v>
      </c>
      <c r="G72" s="299">
        <v>1</v>
      </c>
      <c r="H72" s="457">
        <v>1</v>
      </c>
      <c r="I72" s="299">
        <f t="shared" si="16"/>
        <v>6</v>
      </c>
      <c r="J72" s="299">
        <f t="shared" si="17"/>
        <v>5</v>
      </c>
    </row>
    <row r="73" spans="1:10">
      <c r="A73" s="91" t="s">
        <v>1924</v>
      </c>
      <c r="B73" s="91" t="s">
        <v>214</v>
      </c>
      <c r="C73" s="469" t="s">
        <v>1981</v>
      </c>
      <c r="D73" s="136" t="s">
        <v>1982</v>
      </c>
      <c r="E73" s="491"/>
      <c r="F73" s="400"/>
      <c r="G73" s="299">
        <v>7</v>
      </c>
      <c r="H73" s="458">
        <v>7</v>
      </c>
      <c r="I73" s="299">
        <f t="shared" si="16"/>
        <v>7</v>
      </c>
      <c r="J73" s="299">
        <f t="shared" si="17"/>
        <v>7</v>
      </c>
    </row>
    <row r="74" spans="1:10">
      <c r="A74" s="91" t="s">
        <v>1924</v>
      </c>
      <c r="B74" s="91" t="s">
        <v>214</v>
      </c>
      <c r="C74" s="469" t="s">
        <v>1983</v>
      </c>
      <c r="D74" s="437" t="s">
        <v>1984</v>
      </c>
      <c r="E74" s="491"/>
      <c r="F74" s="438">
        <v>1</v>
      </c>
      <c r="G74" s="299"/>
      <c r="H74" s="457"/>
      <c r="I74" s="299">
        <f t="shared" si="16"/>
        <v>0</v>
      </c>
      <c r="J74" s="299">
        <f t="shared" si="17"/>
        <v>1</v>
      </c>
    </row>
    <row r="75" spans="1:10">
      <c r="A75" s="91" t="s">
        <v>1924</v>
      </c>
      <c r="B75" s="91" t="s">
        <v>214</v>
      </c>
      <c r="C75" s="469" t="s">
        <v>1985</v>
      </c>
      <c r="D75" s="437" t="s">
        <v>1986</v>
      </c>
      <c r="E75" s="491"/>
      <c r="F75" s="438">
        <v>1</v>
      </c>
      <c r="G75" s="299"/>
      <c r="H75" s="457"/>
      <c r="I75" s="299">
        <f t="shared" si="16"/>
        <v>0</v>
      </c>
      <c r="J75" s="299">
        <f t="shared" si="17"/>
        <v>1</v>
      </c>
    </row>
    <row r="76" spans="1:10">
      <c r="A76" s="91" t="s">
        <v>1924</v>
      </c>
      <c r="B76" s="91" t="s">
        <v>214</v>
      </c>
      <c r="C76" s="469" t="s">
        <v>1987</v>
      </c>
      <c r="D76" s="437" t="s">
        <v>1988</v>
      </c>
      <c r="E76" s="491"/>
      <c r="F76" s="400"/>
      <c r="G76" s="299">
        <v>18</v>
      </c>
      <c r="H76" s="457">
        <v>25</v>
      </c>
      <c r="I76" s="299">
        <f t="shared" si="16"/>
        <v>18</v>
      </c>
      <c r="J76" s="299">
        <f t="shared" si="17"/>
        <v>25</v>
      </c>
    </row>
    <row r="77" spans="1:10">
      <c r="A77" s="91" t="s">
        <v>1924</v>
      </c>
      <c r="B77" s="91" t="s">
        <v>214</v>
      </c>
      <c r="C77" s="469" t="s">
        <v>1989</v>
      </c>
      <c r="D77" s="437" t="s">
        <v>1990</v>
      </c>
      <c r="E77" s="491"/>
      <c r="F77" s="400"/>
      <c r="G77" s="299">
        <v>1</v>
      </c>
      <c r="H77" s="457">
        <v>2</v>
      </c>
      <c r="I77" s="299">
        <f t="shared" si="16"/>
        <v>1</v>
      </c>
      <c r="J77" s="299">
        <f t="shared" si="17"/>
        <v>2</v>
      </c>
    </row>
    <row r="78" spans="1:10">
      <c r="A78" s="91" t="s">
        <v>1924</v>
      </c>
      <c r="B78" s="91" t="s">
        <v>214</v>
      </c>
      <c r="C78" s="469" t="s">
        <v>1991</v>
      </c>
      <c r="D78" s="441" t="s">
        <v>1992</v>
      </c>
      <c r="E78" s="413">
        <v>6</v>
      </c>
      <c r="F78" s="400">
        <v>10</v>
      </c>
      <c r="G78" s="130">
        <v>26</v>
      </c>
      <c r="H78" s="458">
        <v>30</v>
      </c>
      <c r="I78" s="299">
        <f t="shared" si="16"/>
        <v>32</v>
      </c>
      <c r="J78" s="299">
        <f t="shared" si="17"/>
        <v>40</v>
      </c>
    </row>
    <row r="79" spans="1:10">
      <c r="A79" s="91" t="s">
        <v>1924</v>
      </c>
      <c r="B79" s="91" t="s">
        <v>214</v>
      </c>
      <c r="C79" s="469" t="s">
        <v>1993</v>
      </c>
      <c r="D79" s="437" t="s">
        <v>1994</v>
      </c>
      <c r="E79" s="491">
        <v>50</v>
      </c>
      <c r="F79" s="438">
        <v>45</v>
      </c>
      <c r="G79" s="299">
        <v>33</v>
      </c>
      <c r="H79" s="458">
        <v>55</v>
      </c>
      <c r="I79" s="299">
        <f t="shared" si="16"/>
        <v>83</v>
      </c>
      <c r="J79" s="299">
        <f t="shared" si="17"/>
        <v>100</v>
      </c>
    </row>
    <row r="80" spans="1:10">
      <c r="A80" s="91" t="s">
        <v>1924</v>
      </c>
      <c r="B80" s="91" t="s">
        <v>214</v>
      </c>
      <c r="C80" s="469" t="s">
        <v>1995</v>
      </c>
      <c r="D80" s="441" t="s">
        <v>1996</v>
      </c>
      <c r="E80" s="491"/>
      <c r="F80" s="438">
        <v>1</v>
      </c>
      <c r="G80" s="299">
        <v>4</v>
      </c>
      <c r="H80" s="457">
        <v>14</v>
      </c>
      <c r="I80" s="299">
        <f t="shared" si="16"/>
        <v>4</v>
      </c>
      <c r="J80" s="299">
        <f t="shared" si="17"/>
        <v>15</v>
      </c>
    </row>
    <row r="81" spans="1:10">
      <c r="A81" s="91" t="s">
        <v>1924</v>
      </c>
      <c r="B81" s="91" t="s">
        <v>214</v>
      </c>
      <c r="C81" s="469" t="s">
        <v>1997</v>
      </c>
      <c r="D81" s="437" t="s">
        <v>1998</v>
      </c>
      <c r="E81" s="491"/>
      <c r="F81" s="400">
        <v>1</v>
      </c>
      <c r="G81" s="299"/>
      <c r="H81" s="457">
        <v>1</v>
      </c>
      <c r="I81" s="299">
        <f t="shared" si="16"/>
        <v>0</v>
      </c>
      <c r="J81" s="299">
        <f t="shared" si="17"/>
        <v>2</v>
      </c>
    </row>
    <row r="82" spans="1:10">
      <c r="A82" s="91" t="s">
        <v>1924</v>
      </c>
      <c r="B82" s="91" t="s">
        <v>214</v>
      </c>
      <c r="C82" s="469" t="s">
        <v>1999</v>
      </c>
      <c r="D82" s="437" t="s">
        <v>2000</v>
      </c>
      <c r="E82" s="491">
        <v>3</v>
      </c>
      <c r="F82" s="438">
        <v>1</v>
      </c>
      <c r="G82" s="299">
        <v>11</v>
      </c>
      <c r="H82" s="457">
        <v>17</v>
      </c>
      <c r="I82" s="299">
        <f t="shared" si="16"/>
        <v>14</v>
      </c>
      <c r="J82" s="299">
        <f t="shared" si="17"/>
        <v>18</v>
      </c>
    </row>
    <row r="83" spans="1:10">
      <c r="A83" s="91" t="s">
        <v>1924</v>
      </c>
      <c r="B83" s="91" t="s">
        <v>214</v>
      </c>
      <c r="C83" s="469" t="s">
        <v>2001</v>
      </c>
      <c r="D83" s="437" t="s">
        <v>2002</v>
      </c>
      <c r="E83" s="491">
        <v>4</v>
      </c>
      <c r="F83" s="438">
        <v>4</v>
      </c>
      <c r="G83" s="299">
        <v>13</v>
      </c>
      <c r="H83" s="457">
        <v>20</v>
      </c>
      <c r="I83" s="299">
        <f t="shared" si="16"/>
        <v>17</v>
      </c>
      <c r="J83" s="299">
        <f t="shared" si="17"/>
        <v>24</v>
      </c>
    </row>
    <row r="84" spans="1:10">
      <c r="A84" s="91" t="s">
        <v>1924</v>
      </c>
      <c r="B84" s="91" t="s">
        <v>214</v>
      </c>
      <c r="C84" s="469" t="s">
        <v>2003</v>
      </c>
      <c r="D84" s="437" t="s">
        <v>2004</v>
      </c>
      <c r="E84" s="491">
        <v>5</v>
      </c>
      <c r="F84" s="438">
        <v>2</v>
      </c>
      <c r="G84" s="299">
        <v>1</v>
      </c>
      <c r="H84" s="457">
        <v>3</v>
      </c>
      <c r="I84" s="299">
        <f t="shared" si="16"/>
        <v>6</v>
      </c>
      <c r="J84" s="299">
        <f t="shared" si="17"/>
        <v>5</v>
      </c>
    </row>
    <row r="85" spans="1:10">
      <c r="A85" s="91" t="s">
        <v>1924</v>
      </c>
      <c r="B85" s="91" t="s">
        <v>214</v>
      </c>
      <c r="C85" s="469" t="s">
        <v>2005</v>
      </c>
      <c r="D85" s="437" t="s">
        <v>2006</v>
      </c>
      <c r="E85" s="491"/>
      <c r="F85" s="400"/>
      <c r="G85" s="299"/>
      <c r="H85" s="457">
        <v>1</v>
      </c>
      <c r="I85" s="299">
        <f t="shared" si="16"/>
        <v>0</v>
      </c>
      <c r="J85" s="299">
        <f t="shared" si="17"/>
        <v>1</v>
      </c>
    </row>
    <row r="86" spans="1:10">
      <c r="A86" s="91" t="s">
        <v>1924</v>
      </c>
      <c r="B86" s="91" t="s">
        <v>214</v>
      </c>
      <c r="C86" s="469" t="s">
        <v>2007</v>
      </c>
      <c r="D86" s="470" t="s">
        <v>2008</v>
      </c>
      <c r="E86" s="491"/>
      <c r="F86" s="400"/>
      <c r="G86" s="299"/>
      <c r="H86" s="457">
        <v>1</v>
      </c>
      <c r="I86" s="299">
        <f t="shared" si="16"/>
        <v>0</v>
      </c>
      <c r="J86" s="299">
        <f t="shared" si="17"/>
        <v>1</v>
      </c>
    </row>
    <row r="87" spans="1:10">
      <c r="A87" s="91" t="s">
        <v>1924</v>
      </c>
      <c r="B87" s="91" t="s">
        <v>214</v>
      </c>
      <c r="C87" s="469" t="s">
        <v>2009</v>
      </c>
      <c r="D87" s="470" t="s">
        <v>2010</v>
      </c>
      <c r="E87" s="173"/>
      <c r="F87" s="400"/>
      <c r="G87" s="91"/>
      <c r="H87" s="457">
        <v>1</v>
      </c>
      <c r="I87" s="299">
        <f t="shared" si="16"/>
        <v>0</v>
      </c>
      <c r="J87" s="299">
        <f t="shared" si="17"/>
        <v>1</v>
      </c>
    </row>
    <row r="88" spans="1:10" ht="14.25">
      <c r="A88" s="91" t="s">
        <v>1924</v>
      </c>
      <c r="B88" s="91" t="s">
        <v>214</v>
      </c>
      <c r="C88" s="469" t="s">
        <v>2011</v>
      </c>
      <c r="D88" s="470" t="s">
        <v>2012</v>
      </c>
      <c r="E88" s="407"/>
      <c r="F88" s="400"/>
      <c r="G88" s="446"/>
      <c r="H88" s="457">
        <v>1</v>
      </c>
      <c r="I88" s="299">
        <f t="shared" si="16"/>
        <v>0</v>
      </c>
      <c r="J88" s="299">
        <f t="shared" si="17"/>
        <v>1</v>
      </c>
    </row>
    <row r="89" spans="1:10">
      <c r="A89" s="91" t="s">
        <v>1924</v>
      </c>
      <c r="B89" s="91" t="s">
        <v>214</v>
      </c>
      <c r="C89" s="469" t="s">
        <v>2013</v>
      </c>
      <c r="D89" s="437" t="s">
        <v>2014</v>
      </c>
      <c r="E89" s="409">
        <v>1</v>
      </c>
      <c r="F89" s="400"/>
      <c r="G89" s="461">
        <v>1</v>
      </c>
      <c r="H89" s="460">
        <v>1</v>
      </c>
      <c r="I89" s="299">
        <f t="shared" si="16"/>
        <v>2</v>
      </c>
      <c r="J89" s="299">
        <f t="shared" si="17"/>
        <v>1</v>
      </c>
    </row>
    <row r="90" spans="1:10">
      <c r="A90" s="91" t="s">
        <v>1924</v>
      </c>
      <c r="B90" s="91" t="s">
        <v>214</v>
      </c>
      <c r="C90" s="469" t="s">
        <v>2015</v>
      </c>
      <c r="D90" s="437" t="s">
        <v>2016</v>
      </c>
      <c r="E90" s="447"/>
      <c r="F90" s="400"/>
      <c r="G90" s="417"/>
      <c r="H90" s="457">
        <v>1</v>
      </c>
      <c r="I90" s="299">
        <f t="shared" si="16"/>
        <v>0</v>
      </c>
      <c r="J90" s="299">
        <f t="shared" si="17"/>
        <v>1</v>
      </c>
    </row>
    <row r="91" spans="1:10">
      <c r="A91" s="91" t="s">
        <v>1924</v>
      </c>
      <c r="B91" s="91" t="s">
        <v>214</v>
      </c>
      <c r="C91" s="469" t="s">
        <v>2017</v>
      </c>
      <c r="D91" s="437" t="s">
        <v>2018</v>
      </c>
      <c r="E91" s="447"/>
      <c r="F91" s="400"/>
      <c r="G91" s="173">
        <v>1</v>
      </c>
      <c r="H91" s="457">
        <v>1</v>
      </c>
      <c r="I91" s="299">
        <f t="shared" si="16"/>
        <v>1</v>
      </c>
      <c r="J91" s="299">
        <f t="shared" si="17"/>
        <v>1</v>
      </c>
    </row>
    <row r="92" spans="1:10">
      <c r="A92" s="91" t="s">
        <v>1924</v>
      </c>
      <c r="B92" s="91" t="s">
        <v>214</v>
      </c>
      <c r="C92" s="469" t="s">
        <v>2019</v>
      </c>
      <c r="D92" s="437" t="s">
        <v>2020</v>
      </c>
      <c r="E92" s="447"/>
      <c r="F92" s="438">
        <v>1</v>
      </c>
      <c r="G92" s="173">
        <v>1</v>
      </c>
      <c r="H92" s="457">
        <v>1</v>
      </c>
      <c r="I92" s="299">
        <f t="shared" si="16"/>
        <v>1</v>
      </c>
      <c r="J92" s="299">
        <f t="shared" si="17"/>
        <v>2</v>
      </c>
    </row>
    <row r="93" spans="1:10">
      <c r="A93" s="91" t="s">
        <v>1924</v>
      </c>
      <c r="B93" s="91" t="s">
        <v>214</v>
      </c>
      <c r="C93" s="469" t="s">
        <v>2021</v>
      </c>
      <c r="D93" s="471" t="s">
        <v>2022</v>
      </c>
      <c r="E93" s="173">
        <v>7</v>
      </c>
      <c r="F93" s="438">
        <v>7</v>
      </c>
      <c r="G93" s="417"/>
      <c r="H93" s="457">
        <v>2</v>
      </c>
      <c r="I93" s="299">
        <f t="shared" si="16"/>
        <v>7</v>
      </c>
      <c r="J93" s="299">
        <f t="shared" si="17"/>
        <v>9</v>
      </c>
    </row>
    <row r="94" spans="1:10">
      <c r="A94" s="91" t="s">
        <v>1924</v>
      </c>
      <c r="B94" s="91" t="s">
        <v>214</v>
      </c>
      <c r="C94" s="469" t="s">
        <v>2023</v>
      </c>
      <c r="D94" s="437" t="s">
        <v>2024</v>
      </c>
      <c r="E94" s="173">
        <v>1</v>
      </c>
      <c r="F94" s="400">
        <v>1</v>
      </c>
      <c r="G94" s="417"/>
      <c r="H94" s="457">
        <v>1</v>
      </c>
      <c r="I94" s="299">
        <f t="shared" si="16"/>
        <v>1</v>
      </c>
      <c r="J94" s="299">
        <f t="shared" si="17"/>
        <v>2</v>
      </c>
    </row>
    <row r="95" spans="1:10">
      <c r="A95" s="91" t="s">
        <v>1924</v>
      </c>
      <c r="B95" s="91" t="s">
        <v>214</v>
      </c>
      <c r="C95" s="469" t="s">
        <v>2025</v>
      </c>
      <c r="D95" s="437" t="s">
        <v>2026</v>
      </c>
      <c r="E95" s="173">
        <v>2</v>
      </c>
      <c r="F95" s="438">
        <v>2</v>
      </c>
      <c r="G95" s="111"/>
      <c r="H95" s="457">
        <v>1</v>
      </c>
      <c r="I95" s="299">
        <f t="shared" si="16"/>
        <v>2</v>
      </c>
      <c r="J95" s="299">
        <f t="shared" si="17"/>
        <v>3</v>
      </c>
    </row>
    <row r="96" spans="1:10">
      <c r="A96" s="91" t="s">
        <v>1924</v>
      </c>
      <c r="B96" s="91" t="s">
        <v>214</v>
      </c>
      <c r="C96" s="469" t="s">
        <v>2027</v>
      </c>
      <c r="D96" s="437" t="s">
        <v>2028</v>
      </c>
      <c r="E96" s="447"/>
      <c r="F96" s="400"/>
      <c r="G96" s="417"/>
      <c r="H96" s="457">
        <v>1</v>
      </c>
      <c r="I96" s="299">
        <f t="shared" si="16"/>
        <v>0</v>
      </c>
      <c r="J96" s="299">
        <f t="shared" si="17"/>
        <v>1</v>
      </c>
    </row>
    <row r="97" spans="1:10">
      <c r="A97" s="91" t="s">
        <v>1924</v>
      </c>
      <c r="B97" s="91" t="s">
        <v>214</v>
      </c>
      <c r="C97" s="469" t="s">
        <v>2029</v>
      </c>
      <c r="D97" s="437" t="s">
        <v>2030</v>
      </c>
      <c r="E97" s="173"/>
      <c r="F97" s="400"/>
      <c r="G97" s="111"/>
      <c r="H97" s="457">
        <v>1</v>
      </c>
      <c r="I97" s="299">
        <f t="shared" si="16"/>
        <v>0</v>
      </c>
      <c r="J97" s="299">
        <f t="shared" si="17"/>
        <v>1</v>
      </c>
    </row>
    <row r="98" spans="1:10">
      <c r="A98" s="91" t="s">
        <v>1924</v>
      </c>
      <c r="B98" s="91" t="s">
        <v>214</v>
      </c>
      <c r="C98" s="469" t="s">
        <v>2031</v>
      </c>
      <c r="D98" s="437" t="s">
        <v>2032</v>
      </c>
      <c r="E98" s="173"/>
      <c r="F98" s="400"/>
      <c r="G98" s="111"/>
      <c r="H98" s="457">
        <v>1</v>
      </c>
      <c r="I98" s="299">
        <f t="shared" si="16"/>
        <v>0</v>
      </c>
      <c r="J98" s="299">
        <f t="shared" si="17"/>
        <v>1</v>
      </c>
    </row>
    <row r="99" spans="1:10">
      <c r="A99" s="91" t="s">
        <v>1924</v>
      </c>
      <c r="B99" s="91" t="s">
        <v>214</v>
      </c>
      <c r="C99" s="469" t="s">
        <v>2033</v>
      </c>
      <c r="D99" s="437" t="s">
        <v>2034</v>
      </c>
      <c r="E99" s="447"/>
      <c r="F99" s="400"/>
      <c r="G99" s="173">
        <v>6</v>
      </c>
      <c r="H99" s="457">
        <v>4</v>
      </c>
      <c r="I99" s="299">
        <f t="shared" si="16"/>
        <v>6</v>
      </c>
      <c r="J99" s="299">
        <f t="shared" si="17"/>
        <v>4</v>
      </c>
    </row>
    <row r="100" spans="1:10">
      <c r="A100" s="91" t="s">
        <v>1924</v>
      </c>
      <c r="B100" s="91" t="s">
        <v>214</v>
      </c>
      <c r="C100" s="469" t="s">
        <v>2035</v>
      </c>
      <c r="D100" s="437" t="s">
        <v>2036</v>
      </c>
      <c r="E100" s="404"/>
      <c r="F100" s="400"/>
      <c r="G100" s="462">
        <v>2</v>
      </c>
      <c r="H100" s="457">
        <v>5</v>
      </c>
      <c r="I100" s="299">
        <f t="shared" si="16"/>
        <v>2</v>
      </c>
      <c r="J100" s="299">
        <f t="shared" si="17"/>
        <v>5</v>
      </c>
    </row>
    <row r="101" spans="1:10">
      <c r="A101" s="91" t="s">
        <v>1924</v>
      </c>
      <c r="B101" s="91" t="s">
        <v>214</v>
      </c>
      <c r="C101" s="469" t="s">
        <v>2037</v>
      </c>
      <c r="D101" s="437" t="s">
        <v>2038</v>
      </c>
      <c r="E101" s="404"/>
      <c r="F101" s="400"/>
      <c r="G101" s="462">
        <v>103</v>
      </c>
      <c r="H101" s="458">
        <v>100</v>
      </c>
      <c r="I101" s="299">
        <f t="shared" si="16"/>
        <v>103</v>
      </c>
      <c r="J101" s="299">
        <f t="shared" si="17"/>
        <v>100</v>
      </c>
    </row>
    <row r="102" spans="1:10">
      <c r="A102" s="91" t="s">
        <v>1924</v>
      </c>
      <c r="B102" s="91" t="s">
        <v>214</v>
      </c>
      <c r="C102" s="469" t="s">
        <v>2039</v>
      </c>
      <c r="D102" s="437" t="s">
        <v>2040</v>
      </c>
      <c r="E102" s="173"/>
      <c r="F102" s="400"/>
      <c r="G102" s="173">
        <v>3</v>
      </c>
      <c r="H102" s="457">
        <v>1</v>
      </c>
      <c r="I102" s="299">
        <f t="shared" si="16"/>
        <v>3</v>
      </c>
      <c r="J102" s="299">
        <f t="shared" si="17"/>
        <v>1</v>
      </c>
    </row>
    <row r="103" spans="1:10">
      <c r="A103" s="91" t="s">
        <v>1924</v>
      </c>
      <c r="B103" s="91" t="s">
        <v>214</v>
      </c>
      <c r="C103" s="469" t="s">
        <v>2041</v>
      </c>
      <c r="D103" s="437" t="s">
        <v>2042</v>
      </c>
      <c r="E103" s="173"/>
      <c r="F103" s="400"/>
      <c r="G103" s="173">
        <v>37</v>
      </c>
      <c r="H103" s="457">
        <v>30</v>
      </c>
      <c r="I103" s="299">
        <f t="shared" si="16"/>
        <v>37</v>
      </c>
      <c r="J103" s="299">
        <f t="shared" si="17"/>
        <v>30</v>
      </c>
    </row>
    <row r="104" spans="1:10">
      <c r="A104" s="91" t="s">
        <v>1924</v>
      </c>
      <c r="B104" s="91" t="s">
        <v>214</v>
      </c>
      <c r="C104" s="469" t="s">
        <v>2043</v>
      </c>
      <c r="D104" s="437" t="s">
        <v>2044</v>
      </c>
      <c r="E104" s="447"/>
      <c r="F104" s="400"/>
      <c r="G104" s="173">
        <v>3</v>
      </c>
      <c r="H104" s="457">
        <v>2</v>
      </c>
      <c r="I104" s="299">
        <f t="shared" si="16"/>
        <v>3</v>
      </c>
      <c r="J104" s="299">
        <f t="shared" si="17"/>
        <v>2</v>
      </c>
    </row>
    <row r="105" spans="1:10">
      <c r="A105" s="91" t="s">
        <v>1924</v>
      </c>
      <c r="B105" s="91" t="s">
        <v>214</v>
      </c>
      <c r="C105" s="469" t="s">
        <v>2045</v>
      </c>
      <c r="D105" s="437" t="s">
        <v>2046</v>
      </c>
      <c r="E105" s="173"/>
      <c r="F105" s="400"/>
      <c r="G105" s="111"/>
      <c r="H105" s="457">
        <v>1</v>
      </c>
      <c r="I105" s="299">
        <f t="shared" si="16"/>
        <v>0</v>
      </c>
      <c r="J105" s="299">
        <f t="shared" si="17"/>
        <v>1</v>
      </c>
    </row>
    <row r="106" spans="1:10">
      <c r="A106" s="91" t="s">
        <v>1924</v>
      </c>
      <c r="B106" s="91" t="s">
        <v>214</v>
      </c>
      <c r="C106" s="469" t="s">
        <v>2047</v>
      </c>
      <c r="D106" s="437" t="s">
        <v>2048</v>
      </c>
      <c r="E106" s="173">
        <v>6</v>
      </c>
      <c r="F106" s="438">
        <v>4</v>
      </c>
      <c r="G106" s="173">
        <v>1</v>
      </c>
      <c r="H106" s="457">
        <v>4</v>
      </c>
      <c r="I106" s="299">
        <f t="shared" si="16"/>
        <v>7</v>
      </c>
      <c r="J106" s="299">
        <f t="shared" si="17"/>
        <v>8</v>
      </c>
    </row>
    <row r="107" spans="1:10">
      <c r="A107" s="91" t="s">
        <v>1924</v>
      </c>
      <c r="B107" s="91" t="s">
        <v>214</v>
      </c>
      <c r="C107" s="469" t="s">
        <v>2049</v>
      </c>
      <c r="D107" s="437" t="s">
        <v>2050</v>
      </c>
      <c r="E107" s="173"/>
      <c r="F107" s="438"/>
      <c r="G107" s="173">
        <v>8</v>
      </c>
      <c r="H107" s="457">
        <v>15</v>
      </c>
      <c r="I107" s="299">
        <f t="shared" si="16"/>
        <v>8</v>
      </c>
      <c r="J107" s="299">
        <f t="shared" si="17"/>
        <v>15</v>
      </c>
    </row>
    <row r="108" spans="1:10" ht="25.5">
      <c r="A108" s="91" t="s">
        <v>1924</v>
      </c>
      <c r="B108" s="91" t="s">
        <v>214</v>
      </c>
      <c r="C108" s="469" t="s">
        <v>2051</v>
      </c>
      <c r="D108" s="437" t="s">
        <v>2052</v>
      </c>
      <c r="E108" s="447"/>
      <c r="F108" s="438">
        <v>1</v>
      </c>
      <c r="G108" s="173">
        <v>22</v>
      </c>
      <c r="H108" s="457">
        <v>30</v>
      </c>
      <c r="I108" s="299">
        <f t="shared" si="16"/>
        <v>22</v>
      </c>
      <c r="J108" s="299">
        <f t="shared" si="17"/>
        <v>31</v>
      </c>
    </row>
    <row r="109" spans="1:10">
      <c r="A109" s="91" t="s">
        <v>1924</v>
      </c>
      <c r="B109" s="91" t="s">
        <v>214</v>
      </c>
      <c r="C109" s="469" t="s">
        <v>2053</v>
      </c>
      <c r="D109" s="437" t="s">
        <v>2054</v>
      </c>
      <c r="E109" s="462">
        <v>5</v>
      </c>
      <c r="F109" s="400">
        <v>4</v>
      </c>
      <c r="G109" s="463">
        <v>2</v>
      </c>
      <c r="H109" s="457"/>
      <c r="I109" s="299">
        <f t="shared" ref="I109:I170" si="18">SUM(E109,G109)</f>
        <v>7</v>
      </c>
      <c r="J109" s="299">
        <f t="shared" ref="J109:J170" si="19">SUM(F109,H109)</f>
        <v>4</v>
      </c>
    </row>
    <row r="110" spans="1:10">
      <c r="A110" s="91" t="s">
        <v>1924</v>
      </c>
      <c r="B110" s="91" t="s">
        <v>214</v>
      </c>
      <c r="C110" s="469" t="s">
        <v>2053</v>
      </c>
      <c r="D110" s="437" t="s">
        <v>2054</v>
      </c>
      <c r="E110" s="404"/>
      <c r="F110" s="438">
        <v>1</v>
      </c>
      <c r="G110" s="410"/>
      <c r="H110" s="457"/>
      <c r="I110" s="299">
        <f t="shared" si="18"/>
        <v>0</v>
      </c>
      <c r="J110" s="299">
        <f t="shared" si="19"/>
        <v>1</v>
      </c>
    </row>
    <row r="111" spans="1:10">
      <c r="A111" s="91" t="s">
        <v>1924</v>
      </c>
      <c r="B111" s="91" t="s">
        <v>214</v>
      </c>
      <c r="C111" s="469" t="s">
        <v>2055</v>
      </c>
      <c r="D111" s="437" t="s">
        <v>2056</v>
      </c>
      <c r="E111" s="173"/>
      <c r="F111" s="438">
        <v>1</v>
      </c>
      <c r="G111" s="111"/>
      <c r="H111" s="457"/>
      <c r="I111" s="299">
        <f t="shared" si="18"/>
        <v>0</v>
      </c>
      <c r="J111" s="299">
        <f t="shared" si="19"/>
        <v>1</v>
      </c>
    </row>
    <row r="112" spans="1:10">
      <c r="A112" s="91" t="s">
        <v>1924</v>
      </c>
      <c r="B112" s="91" t="s">
        <v>214</v>
      </c>
      <c r="C112" s="469" t="s">
        <v>2055</v>
      </c>
      <c r="D112" s="437" t="s">
        <v>2056</v>
      </c>
      <c r="E112" s="173"/>
      <c r="F112" s="438">
        <v>1</v>
      </c>
      <c r="G112" s="111"/>
      <c r="H112" s="457"/>
      <c r="I112" s="299">
        <f t="shared" si="18"/>
        <v>0</v>
      </c>
      <c r="J112" s="299">
        <f t="shared" si="19"/>
        <v>1</v>
      </c>
    </row>
    <row r="113" spans="1:10">
      <c r="A113" s="91" t="s">
        <v>1924</v>
      </c>
      <c r="B113" s="91" t="s">
        <v>214</v>
      </c>
      <c r="C113" s="469" t="s">
        <v>2057</v>
      </c>
      <c r="D113" s="136" t="s">
        <v>2058</v>
      </c>
      <c r="E113" s="173">
        <v>2</v>
      </c>
      <c r="F113" s="438">
        <v>7</v>
      </c>
      <c r="G113" s="173">
        <v>1</v>
      </c>
      <c r="H113" s="457">
        <v>3</v>
      </c>
      <c r="I113" s="299">
        <f t="shared" si="18"/>
        <v>3</v>
      </c>
      <c r="J113" s="299">
        <f t="shared" si="19"/>
        <v>10</v>
      </c>
    </row>
    <row r="114" spans="1:10">
      <c r="A114" s="91" t="s">
        <v>1924</v>
      </c>
      <c r="B114" s="91" t="s">
        <v>214</v>
      </c>
      <c r="C114" s="469" t="s">
        <v>2059</v>
      </c>
      <c r="D114" s="459" t="s">
        <v>2060</v>
      </c>
      <c r="E114" s="404"/>
      <c r="F114" s="400"/>
      <c r="G114" s="462">
        <v>2</v>
      </c>
      <c r="H114" s="457">
        <v>7</v>
      </c>
      <c r="I114" s="299">
        <f t="shared" si="18"/>
        <v>2</v>
      </c>
      <c r="J114" s="299">
        <f t="shared" si="19"/>
        <v>7</v>
      </c>
    </row>
    <row r="115" spans="1:10">
      <c r="A115" s="91" t="s">
        <v>1924</v>
      </c>
      <c r="B115" s="91" t="s">
        <v>214</v>
      </c>
      <c r="C115" s="469" t="s">
        <v>2061</v>
      </c>
      <c r="D115" s="470" t="s">
        <v>2062</v>
      </c>
      <c r="E115" s="404"/>
      <c r="F115" s="400"/>
      <c r="G115" s="463">
        <v>1</v>
      </c>
      <c r="H115" s="457">
        <v>1</v>
      </c>
      <c r="I115" s="299">
        <f t="shared" si="18"/>
        <v>1</v>
      </c>
      <c r="J115" s="299">
        <f t="shared" si="19"/>
        <v>1</v>
      </c>
    </row>
    <row r="116" spans="1:10">
      <c r="A116" s="91" t="s">
        <v>1924</v>
      </c>
      <c r="B116" s="91" t="s">
        <v>214</v>
      </c>
      <c r="C116" s="469" t="s">
        <v>2063</v>
      </c>
      <c r="D116" s="470" t="s">
        <v>2064</v>
      </c>
      <c r="E116" s="404"/>
      <c r="F116" s="400"/>
      <c r="G116" s="448"/>
      <c r="H116" s="457">
        <v>1</v>
      </c>
      <c r="I116" s="299">
        <f t="shared" si="18"/>
        <v>0</v>
      </c>
      <c r="J116" s="299">
        <f t="shared" si="19"/>
        <v>1</v>
      </c>
    </row>
    <row r="117" spans="1:10">
      <c r="A117" s="91" t="s">
        <v>1924</v>
      </c>
      <c r="B117" s="91" t="s">
        <v>214</v>
      </c>
      <c r="C117" s="469" t="s">
        <v>2065</v>
      </c>
      <c r="D117" s="437" t="s">
        <v>2066</v>
      </c>
      <c r="E117" s="173"/>
      <c r="F117" s="400"/>
      <c r="G117" s="111"/>
      <c r="H117" s="457">
        <v>1</v>
      </c>
      <c r="I117" s="299">
        <f t="shared" si="18"/>
        <v>0</v>
      </c>
      <c r="J117" s="299">
        <f t="shared" si="19"/>
        <v>1</v>
      </c>
    </row>
    <row r="118" spans="1:10">
      <c r="A118" s="91" t="s">
        <v>1924</v>
      </c>
      <c r="B118" s="91" t="s">
        <v>214</v>
      </c>
      <c r="C118" s="469" t="s">
        <v>2067</v>
      </c>
      <c r="D118" s="437" t="s">
        <v>2068</v>
      </c>
      <c r="E118" s="173"/>
      <c r="F118" s="400"/>
      <c r="G118" s="111"/>
      <c r="H118" s="457">
        <v>2</v>
      </c>
      <c r="I118" s="299">
        <f t="shared" si="18"/>
        <v>0</v>
      </c>
      <c r="J118" s="299">
        <f t="shared" si="19"/>
        <v>2</v>
      </c>
    </row>
    <row r="119" spans="1:10" ht="25.5">
      <c r="A119" s="91" t="s">
        <v>1924</v>
      </c>
      <c r="B119" s="91" t="s">
        <v>214</v>
      </c>
      <c r="C119" s="469" t="s">
        <v>2069</v>
      </c>
      <c r="D119" s="437" t="s">
        <v>2070</v>
      </c>
      <c r="E119" s="173"/>
      <c r="F119" s="400"/>
      <c r="G119" s="173">
        <v>9</v>
      </c>
      <c r="H119" s="457">
        <v>7</v>
      </c>
      <c r="I119" s="299">
        <f t="shared" si="18"/>
        <v>9</v>
      </c>
      <c r="J119" s="299">
        <f t="shared" si="19"/>
        <v>7</v>
      </c>
    </row>
    <row r="120" spans="1:10">
      <c r="A120" s="91" t="s">
        <v>1924</v>
      </c>
      <c r="B120" s="91" t="s">
        <v>214</v>
      </c>
      <c r="C120" s="469" t="s">
        <v>2071</v>
      </c>
      <c r="D120" s="437" t="s">
        <v>2072</v>
      </c>
      <c r="E120" s="173"/>
      <c r="F120" s="400"/>
      <c r="G120" s="173">
        <v>5</v>
      </c>
      <c r="H120" s="457">
        <v>6</v>
      </c>
      <c r="I120" s="299">
        <f t="shared" si="18"/>
        <v>5</v>
      </c>
      <c r="J120" s="299">
        <f t="shared" si="19"/>
        <v>6</v>
      </c>
    </row>
    <row r="121" spans="1:10">
      <c r="A121" s="91" t="s">
        <v>1924</v>
      </c>
      <c r="B121" s="91" t="s">
        <v>214</v>
      </c>
      <c r="C121" s="469" t="s">
        <v>2073</v>
      </c>
      <c r="D121" s="437" t="s">
        <v>2074</v>
      </c>
      <c r="E121" s="173"/>
      <c r="F121" s="400"/>
      <c r="G121" s="111"/>
      <c r="H121" s="457">
        <v>2</v>
      </c>
      <c r="I121" s="299">
        <f t="shared" si="18"/>
        <v>0</v>
      </c>
      <c r="J121" s="299">
        <f t="shared" si="19"/>
        <v>2</v>
      </c>
    </row>
    <row r="122" spans="1:10">
      <c r="A122" s="91" t="s">
        <v>1924</v>
      </c>
      <c r="B122" s="91" t="s">
        <v>214</v>
      </c>
      <c r="C122" s="469" t="s">
        <v>2075</v>
      </c>
      <c r="D122" s="437" t="s">
        <v>2076</v>
      </c>
      <c r="E122" s="173"/>
      <c r="F122" s="400"/>
      <c r="G122" s="111"/>
      <c r="H122" s="457">
        <v>1</v>
      </c>
      <c r="I122" s="299">
        <f t="shared" si="18"/>
        <v>0</v>
      </c>
      <c r="J122" s="299">
        <f t="shared" si="19"/>
        <v>1</v>
      </c>
    </row>
    <row r="123" spans="1:10">
      <c r="A123" s="91" t="s">
        <v>1924</v>
      </c>
      <c r="B123" s="91" t="s">
        <v>214</v>
      </c>
      <c r="C123" s="469" t="s">
        <v>2077</v>
      </c>
      <c r="D123" s="437" t="s">
        <v>2078</v>
      </c>
      <c r="E123" s="173"/>
      <c r="F123" s="438">
        <v>3</v>
      </c>
      <c r="G123" s="111"/>
      <c r="H123" s="457"/>
      <c r="I123" s="299">
        <f t="shared" si="18"/>
        <v>0</v>
      </c>
      <c r="J123" s="299">
        <f t="shared" si="19"/>
        <v>3</v>
      </c>
    </row>
    <row r="124" spans="1:10">
      <c r="A124" s="91" t="s">
        <v>1924</v>
      </c>
      <c r="B124" s="91" t="s">
        <v>214</v>
      </c>
      <c r="C124" s="469" t="s">
        <v>2079</v>
      </c>
      <c r="D124" s="437" t="s">
        <v>2080</v>
      </c>
      <c r="E124" s="173">
        <v>5</v>
      </c>
      <c r="F124" s="438">
        <v>8</v>
      </c>
      <c r="G124" s="173">
        <v>7</v>
      </c>
      <c r="H124" s="457">
        <v>10</v>
      </c>
      <c r="I124" s="299">
        <f t="shared" si="18"/>
        <v>12</v>
      </c>
      <c r="J124" s="299">
        <f t="shared" si="19"/>
        <v>18</v>
      </c>
    </row>
    <row r="125" spans="1:10">
      <c r="A125" s="91" t="s">
        <v>1924</v>
      </c>
      <c r="B125" s="91" t="s">
        <v>214</v>
      </c>
      <c r="C125" s="469" t="s">
        <v>2081</v>
      </c>
      <c r="D125" s="437" t="s">
        <v>2082</v>
      </c>
      <c r="E125" s="462">
        <v>44</v>
      </c>
      <c r="F125" s="438">
        <v>50</v>
      </c>
      <c r="G125" s="463">
        <v>12</v>
      </c>
      <c r="H125" s="457">
        <v>20</v>
      </c>
      <c r="I125" s="299">
        <f t="shared" si="18"/>
        <v>56</v>
      </c>
      <c r="J125" s="299">
        <f t="shared" si="19"/>
        <v>70</v>
      </c>
    </row>
    <row r="126" spans="1:10">
      <c r="A126" s="91" t="s">
        <v>1924</v>
      </c>
      <c r="B126" s="91" t="s">
        <v>214</v>
      </c>
      <c r="C126" s="469" t="s">
        <v>2083</v>
      </c>
      <c r="D126" s="437" t="s">
        <v>2084</v>
      </c>
      <c r="E126" s="462">
        <v>6</v>
      </c>
      <c r="F126" s="438">
        <v>13</v>
      </c>
      <c r="G126" s="463">
        <v>3</v>
      </c>
      <c r="H126" s="457">
        <v>2</v>
      </c>
      <c r="I126" s="299">
        <f t="shared" si="18"/>
        <v>9</v>
      </c>
      <c r="J126" s="299">
        <f t="shared" si="19"/>
        <v>15</v>
      </c>
    </row>
    <row r="127" spans="1:10">
      <c r="A127" s="91" t="s">
        <v>1924</v>
      </c>
      <c r="B127" s="91" t="s">
        <v>214</v>
      </c>
      <c r="C127" s="469" t="s">
        <v>2085</v>
      </c>
      <c r="D127" s="437" t="s">
        <v>2086</v>
      </c>
      <c r="E127" s="462">
        <v>50</v>
      </c>
      <c r="F127" s="438">
        <v>50</v>
      </c>
      <c r="G127" s="462">
        <v>4</v>
      </c>
      <c r="H127" s="457">
        <v>15</v>
      </c>
      <c r="I127" s="299">
        <f t="shared" si="18"/>
        <v>54</v>
      </c>
      <c r="J127" s="299">
        <f t="shared" si="19"/>
        <v>65</v>
      </c>
    </row>
    <row r="128" spans="1:10">
      <c r="A128" s="91" t="s">
        <v>1924</v>
      </c>
      <c r="B128" s="91" t="s">
        <v>214</v>
      </c>
      <c r="C128" s="469" t="s">
        <v>2087</v>
      </c>
      <c r="D128" s="437" t="s">
        <v>2088</v>
      </c>
      <c r="E128" s="173">
        <v>252</v>
      </c>
      <c r="F128" s="438">
        <v>280</v>
      </c>
      <c r="G128" s="173">
        <v>63</v>
      </c>
      <c r="H128" s="457">
        <v>60</v>
      </c>
      <c r="I128" s="299">
        <f t="shared" si="18"/>
        <v>315</v>
      </c>
      <c r="J128" s="299">
        <f t="shared" si="19"/>
        <v>340</v>
      </c>
    </row>
    <row r="129" spans="1:10">
      <c r="A129" s="91" t="s">
        <v>1924</v>
      </c>
      <c r="B129" s="91" t="s">
        <v>214</v>
      </c>
      <c r="C129" s="469" t="s">
        <v>2089</v>
      </c>
      <c r="D129" s="437" t="s">
        <v>2090</v>
      </c>
      <c r="E129" s="173">
        <v>21</v>
      </c>
      <c r="F129" s="438">
        <v>19</v>
      </c>
      <c r="G129" s="173">
        <v>13</v>
      </c>
      <c r="H129" s="457">
        <v>11</v>
      </c>
      <c r="I129" s="299">
        <f t="shared" si="18"/>
        <v>34</v>
      </c>
      <c r="J129" s="299">
        <f t="shared" si="19"/>
        <v>30</v>
      </c>
    </row>
    <row r="130" spans="1:10">
      <c r="A130" s="91" t="s">
        <v>1924</v>
      </c>
      <c r="B130" s="91" t="s">
        <v>214</v>
      </c>
      <c r="C130" s="469" t="s">
        <v>2091</v>
      </c>
      <c r="D130" s="437" t="s">
        <v>2092</v>
      </c>
      <c r="E130" s="173">
        <v>1</v>
      </c>
      <c r="F130" s="400"/>
      <c r="G130" s="173">
        <v>49</v>
      </c>
      <c r="H130" s="457">
        <v>34</v>
      </c>
      <c r="I130" s="299">
        <f t="shared" si="18"/>
        <v>50</v>
      </c>
      <c r="J130" s="299">
        <f t="shared" si="19"/>
        <v>34</v>
      </c>
    </row>
    <row r="131" spans="1:10">
      <c r="A131" s="91" t="s">
        <v>1924</v>
      </c>
      <c r="B131" s="91" t="s">
        <v>214</v>
      </c>
      <c r="C131" s="469" t="s">
        <v>2093</v>
      </c>
      <c r="D131" s="437" t="s">
        <v>2094</v>
      </c>
      <c r="E131" s="173"/>
      <c r="F131" s="400"/>
      <c r="G131" s="111"/>
      <c r="H131" s="457">
        <v>1</v>
      </c>
      <c r="I131" s="299">
        <f t="shared" si="18"/>
        <v>0</v>
      </c>
      <c r="J131" s="299">
        <f t="shared" si="19"/>
        <v>1</v>
      </c>
    </row>
    <row r="132" spans="1:10">
      <c r="A132" s="91" t="s">
        <v>1924</v>
      </c>
      <c r="B132" s="91" t="s">
        <v>214</v>
      </c>
      <c r="C132" s="469" t="s">
        <v>2095</v>
      </c>
      <c r="D132" s="437" t="s">
        <v>2096</v>
      </c>
      <c r="E132" s="173"/>
      <c r="F132" s="400"/>
      <c r="G132" s="173">
        <v>14</v>
      </c>
      <c r="H132" s="457">
        <v>11</v>
      </c>
      <c r="I132" s="299">
        <f t="shared" si="18"/>
        <v>14</v>
      </c>
      <c r="J132" s="299">
        <f t="shared" si="19"/>
        <v>11</v>
      </c>
    </row>
    <row r="133" spans="1:10">
      <c r="A133" s="91" t="s">
        <v>1924</v>
      </c>
      <c r="B133" s="91" t="s">
        <v>214</v>
      </c>
      <c r="C133" s="469" t="s">
        <v>2097</v>
      </c>
      <c r="D133" s="437" t="s">
        <v>2098</v>
      </c>
      <c r="E133" s="406"/>
      <c r="F133" s="400"/>
      <c r="G133" s="464">
        <v>27</v>
      </c>
      <c r="H133" s="457">
        <v>28</v>
      </c>
      <c r="I133" s="299">
        <f t="shared" si="18"/>
        <v>27</v>
      </c>
      <c r="J133" s="299">
        <f t="shared" si="19"/>
        <v>28</v>
      </c>
    </row>
    <row r="134" spans="1:10" ht="14.25">
      <c r="A134" s="91" t="s">
        <v>1924</v>
      </c>
      <c r="B134" s="91" t="s">
        <v>214</v>
      </c>
      <c r="C134" s="469" t="s">
        <v>2099</v>
      </c>
      <c r="D134" s="437" t="s">
        <v>2100</v>
      </c>
      <c r="E134" s="414"/>
      <c r="F134" s="400"/>
      <c r="G134" s="465">
        <v>24</v>
      </c>
      <c r="H134" s="457">
        <v>18</v>
      </c>
      <c r="I134" s="299">
        <f t="shared" si="18"/>
        <v>24</v>
      </c>
      <c r="J134" s="299">
        <f t="shared" si="19"/>
        <v>18</v>
      </c>
    </row>
    <row r="135" spans="1:10">
      <c r="A135" s="91" t="s">
        <v>1924</v>
      </c>
      <c r="B135" s="91" t="s">
        <v>214</v>
      </c>
      <c r="C135" s="469" t="s">
        <v>2101</v>
      </c>
      <c r="D135" s="437" t="s">
        <v>2102</v>
      </c>
      <c r="E135" s="408"/>
      <c r="F135" s="400"/>
      <c r="G135" s="450"/>
      <c r="H135" s="460">
        <v>1</v>
      </c>
      <c r="I135" s="299">
        <f t="shared" si="18"/>
        <v>0</v>
      </c>
      <c r="J135" s="299">
        <f t="shared" si="19"/>
        <v>1</v>
      </c>
    </row>
    <row r="136" spans="1:10">
      <c r="A136" s="91" t="s">
        <v>1924</v>
      </c>
      <c r="B136" s="91" t="s">
        <v>214</v>
      </c>
      <c r="C136" s="469" t="s">
        <v>2103</v>
      </c>
      <c r="D136" s="437" t="s">
        <v>2104</v>
      </c>
      <c r="E136" s="408"/>
      <c r="F136" s="400"/>
      <c r="G136" s="450"/>
      <c r="H136" s="460">
        <v>1</v>
      </c>
      <c r="I136" s="299">
        <f t="shared" si="18"/>
        <v>0</v>
      </c>
      <c r="J136" s="299">
        <f t="shared" si="19"/>
        <v>1</v>
      </c>
    </row>
    <row r="137" spans="1:10">
      <c r="A137" s="91" t="s">
        <v>1924</v>
      </c>
      <c r="B137" s="91" t="s">
        <v>214</v>
      </c>
      <c r="C137" s="469" t="s">
        <v>2105</v>
      </c>
      <c r="D137" s="437" t="s">
        <v>2106</v>
      </c>
      <c r="E137" s="408"/>
      <c r="F137" s="400"/>
      <c r="G137" s="450"/>
      <c r="H137" s="460">
        <v>1</v>
      </c>
      <c r="I137" s="299">
        <f t="shared" si="18"/>
        <v>0</v>
      </c>
      <c r="J137" s="299">
        <f t="shared" si="19"/>
        <v>1</v>
      </c>
    </row>
    <row r="138" spans="1:10">
      <c r="A138" s="91" t="s">
        <v>1924</v>
      </c>
      <c r="B138" s="91" t="s">
        <v>214</v>
      </c>
      <c r="C138" s="469" t="s">
        <v>2107</v>
      </c>
      <c r="D138" s="470" t="s">
        <v>2108</v>
      </c>
      <c r="E138" s="451"/>
      <c r="F138" s="400"/>
      <c r="G138" s="452"/>
      <c r="H138" s="460">
        <v>1</v>
      </c>
      <c r="I138" s="299">
        <f t="shared" si="18"/>
        <v>0</v>
      </c>
      <c r="J138" s="299">
        <f t="shared" si="19"/>
        <v>1</v>
      </c>
    </row>
    <row r="139" spans="1:10">
      <c r="A139" s="91" t="s">
        <v>1924</v>
      </c>
      <c r="B139" s="91" t="s">
        <v>214</v>
      </c>
      <c r="C139" s="469" t="s">
        <v>2109</v>
      </c>
      <c r="D139" s="470" t="s">
        <v>2110</v>
      </c>
      <c r="E139" s="451"/>
      <c r="F139" s="400"/>
      <c r="G139" s="452"/>
      <c r="H139" s="457">
        <v>1</v>
      </c>
      <c r="I139" s="299">
        <f t="shared" si="18"/>
        <v>0</v>
      </c>
      <c r="J139" s="299">
        <f t="shared" si="19"/>
        <v>1</v>
      </c>
    </row>
    <row r="140" spans="1:10">
      <c r="A140" s="91" t="s">
        <v>1924</v>
      </c>
      <c r="B140" s="91" t="s">
        <v>214</v>
      </c>
      <c r="C140" s="469" t="s">
        <v>2111</v>
      </c>
      <c r="D140" s="437" t="s">
        <v>2112</v>
      </c>
      <c r="E140" s="451"/>
      <c r="F140" s="400"/>
      <c r="G140" s="452"/>
      <c r="H140" s="457">
        <v>1</v>
      </c>
      <c r="I140" s="299">
        <f t="shared" si="18"/>
        <v>0</v>
      </c>
      <c r="J140" s="299">
        <f t="shared" si="19"/>
        <v>1</v>
      </c>
    </row>
    <row r="141" spans="1:10">
      <c r="A141" s="91" t="s">
        <v>1924</v>
      </c>
      <c r="B141" s="91" t="s">
        <v>214</v>
      </c>
      <c r="C141" s="469" t="s">
        <v>2113</v>
      </c>
      <c r="D141" s="470" t="s">
        <v>2114</v>
      </c>
      <c r="E141" s="464">
        <v>2</v>
      </c>
      <c r="F141" s="438">
        <v>1</v>
      </c>
      <c r="G141" s="453"/>
      <c r="H141" s="457"/>
      <c r="I141" s="299">
        <f t="shared" si="18"/>
        <v>2</v>
      </c>
      <c r="J141" s="299">
        <f t="shared" si="19"/>
        <v>1</v>
      </c>
    </row>
    <row r="142" spans="1:10">
      <c r="A142" s="91" t="s">
        <v>1924</v>
      </c>
      <c r="B142" s="91" t="s">
        <v>214</v>
      </c>
      <c r="C142" s="469" t="s">
        <v>2115</v>
      </c>
      <c r="D142" s="467" t="s">
        <v>2116</v>
      </c>
      <c r="E142" s="464"/>
      <c r="F142" s="400"/>
      <c r="G142" s="453"/>
      <c r="H142" s="460">
        <v>1</v>
      </c>
      <c r="I142" s="299">
        <f t="shared" si="18"/>
        <v>0</v>
      </c>
      <c r="J142" s="299">
        <f t="shared" si="19"/>
        <v>1</v>
      </c>
    </row>
    <row r="143" spans="1:10">
      <c r="A143" s="91" t="s">
        <v>1924</v>
      </c>
      <c r="B143" s="91" t="s">
        <v>214</v>
      </c>
      <c r="C143" s="469" t="s">
        <v>2117</v>
      </c>
      <c r="D143" s="459" t="s">
        <v>2118</v>
      </c>
      <c r="E143" s="464"/>
      <c r="F143" s="400"/>
      <c r="G143" s="453"/>
      <c r="H143" s="460">
        <v>1</v>
      </c>
      <c r="I143" s="299">
        <f t="shared" si="18"/>
        <v>0</v>
      </c>
      <c r="J143" s="299">
        <f t="shared" si="19"/>
        <v>1</v>
      </c>
    </row>
    <row r="144" spans="1:10">
      <c r="A144" s="91" t="s">
        <v>1924</v>
      </c>
      <c r="B144" s="91" t="s">
        <v>214</v>
      </c>
      <c r="C144" s="469" t="s">
        <v>2119</v>
      </c>
      <c r="D144" s="470" t="s">
        <v>2120</v>
      </c>
      <c r="E144" s="464"/>
      <c r="F144" s="400"/>
      <c r="G144" s="453"/>
      <c r="H144" s="460">
        <v>1</v>
      </c>
      <c r="I144" s="299">
        <f t="shared" si="18"/>
        <v>0</v>
      </c>
      <c r="J144" s="299">
        <f t="shared" si="19"/>
        <v>1</v>
      </c>
    </row>
    <row r="145" spans="1:10">
      <c r="A145" s="91" t="s">
        <v>1924</v>
      </c>
      <c r="B145" s="91" t="s">
        <v>214</v>
      </c>
      <c r="C145" s="469" t="s">
        <v>2121</v>
      </c>
      <c r="D145" s="470" t="s">
        <v>2122</v>
      </c>
      <c r="E145" s="464"/>
      <c r="F145" s="438">
        <v>1</v>
      </c>
      <c r="G145" s="464">
        <v>2</v>
      </c>
      <c r="H145" s="457"/>
      <c r="I145" s="299">
        <f t="shared" si="18"/>
        <v>2</v>
      </c>
      <c r="J145" s="299">
        <f t="shared" si="19"/>
        <v>1</v>
      </c>
    </row>
    <row r="146" spans="1:10">
      <c r="A146" s="91" t="s">
        <v>1924</v>
      </c>
      <c r="B146" s="91" t="s">
        <v>214</v>
      </c>
      <c r="C146" s="469" t="s">
        <v>2123</v>
      </c>
      <c r="D146" s="437" t="s">
        <v>2124</v>
      </c>
      <c r="E146" s="451"/>
      <c r="F146" s="400"/>
      <c r="G146" s="451"/>
      <c r="H146" s="457">
        <v>1</v>
      </c>
      <c r="I146" s="299">
        <f t="shared" si="18"/>
        <v>0</v>
      </c>
      <c r="J146" s="299">
        <f t="shared" si="19"/>
        <v>1</v>
      </c>
    </row>
    <row r="147" spans="1:10">
      <c r="A147" s="91" t="s">
        <v>1924</v>
      </c>
      <c r="B147" s="91" t="s">
        <v>214</v>
      </c>
      <c r="C147" s="469" t="s">
        <v>2125</v>
      </c>
      <c r="D147" s="437" t="s">
        <v>2126</v>
      </c>
      <c r="E147" s="451"/>
      <c r="F147" s="400"/>
      <c r="G147" s="452"/>
      <c r="H147" s="457">
        <v>1</v>
      </c>
      <c r="I147" s="299">
        <f t="shared" si="18"/>
        <v>0</v>
      </c>
      <c r="J147" s="299">
        <f t="shared" si="19"/>
        <v>1</v>
      </c>
    </row>
    <row r="148" spans="1:10">
      <c r="A148" s="91" t="s">
        <v>1924</v>
      </c>
      <c r="B148" s="91" t="s">
        <v>214</v>
      </c>
      <c r="C148" s="469" t="s">
        <v>2127</v>
      </c>
      <c r="D148" s="437" t="s">
        <v>2128</v>
      </c>
      <c r="E148" s="447"/>
      <c r="F148" s="400"/>
      <c r="G148" s="173">
        <v>1</v>
      </c>
      <c r="H148" s="457">
        <v>3</v>
      </c>
      <c r="I148" s="299">
        <f t="shared" si="18"/>
        <v>1</v>
      </c>
      <c r="J148" s="299">
        <f t="shared" si="19"/>
        <v>3</v>
      </c>
    </row>
    <row r="149" spans="1:10">
      <c r="A149" s="91" t="s">
        <v>1924</v>
      </c>
      <c r="B149" s="91" t="s">
        <v>214</v>
      </c>
      <c r="C149" s="469" t="s">
        <v>2129</v>
      </c>
      <c r="D149" s="437" t="s">
        <v>2130</v>
      </c>
      <c r="E149" s="173"/>
      <c r="F149" s="400"/>
      <c r="G149" s="173">
        <v>3</v>
      </c>
      <c r="H149" s="457">
        <v>5</v>
      </c>
      <c r="I149" s="299">
        <f t="shared" si="18"/>
        <v>3</v>
      </c>
      <c r="J149" s="299">
        <f t="shared" si="19"/>
        <v>5</v>
      </c>
    </row>
    <row r="150" spans="1:10">
      <c r="A150" s="91" t="s">
        <v>1924</v>
      </c>
      <c r="B150" s="91" t="s">
        <v>214</v>
      </c>
      <c r="C150" s="469" t="s">
        <v>2131</v>
      </c>
      <c r="D150" s="437" t="s">
        <v>2132</v>
      </c>
      <c r="E150" s="173"/>
      <c r="F150" s="400"/>
      <c r="G150" s="91"/>
      <c r="H150" s="457">
        <v>1</v>
      </c>
      <c r="I150" s="299">
        <f t="shared" si="18"/>
        <v>0</v>
      </c>
      <c r="J150" s="299">
        <f t="shared" si="19"/>
        <v>1</v>
      </c>
    </row>
    <row r="151" spans="1:10">
      <c r="A151" s="91" t="s">
        <v>1924</v>
      </c>
      <c r="B151" s="91" t="s">
        <v>214</v>
      </c>
      <c r="C151" s="469" t="s">
        <v>2133</v>
      </c>
      <c r="D151" s="437" t="s">
        <v>2134</v>
      </c>
      <c r="E151" s="173"/>
      <c r="F151" s="438">
        <v>1</v>
      </c>
      <c r="G151" s="91"/>
      <c r="H151" s="457"/>
      <c r="I151" s="299">
        <f t="shared" si="18"/>
        <v>0</v>
      </c>
      <c r="J151" s="299">
        <f t="shared" si="19"/>
        <v>1</v>
      </c>
    </row>
    <row r="152" spans="1:10">
      <c r="A152" s="91" t="s">
        <v>1924</v>
      </c>
      <c r="B152" s="91" t="s">
        <v>214</v>
      </c>
      <c r="C152" s="469" t="s">
        <v>2135</v>
      </c>
      <c r="D152" s="136" t="s">
        <v>2136</v>
      </c>
      <c r="E152" s="173"/>
      <c r="F152" s="400"/>
      <c r="G152" s="173">
        <v>10</v>
      </c>
      <c r="H152" s="457">
        <v>3</v>
      </c>
      <c r="I152" s="299">
        <f t="shared" si="18"/>
        <v>10</v>
      </c>
      <c r="J152" s="299">
        <f t="shared" si="19"/>
        <v>3</v>
      </c>
    </row>
    <row r="153" spans="1:10" ht="25.5">
      <c r="A153" s="91" t="s">
        <v>1924</v>
      </c>
      <c r="B153" s="91" t="s">
        <v>214</v>
      </c>
      <c r="C153" s="469" t="s">
        <v>2137</v>
      </c>
      <c r="D153" s="437" t="s">
        <v>2138</v>
      </c>
      <c r="E153" s="173"/>
      <c r="F153" s="400"/>
      <c r="G153" s="173"/>
      <c r="H153" s="457">
        <v>1</v>
      </c>
      <c r="I153" s="299">
        <f t="shared" si="18"/>
        <v>0</v>
      </c>
      <c r="J153" s="299">
        <f t="shared" si="19"/>
        <v>1</v>
      </c>
    </row>
    <row r="154" spans="1:10">
      <c r="A154" s="91" t="s">
        <v>1924</v>
      </c>
      <c r="B154" s="91" t="s">
        <v>214</v>
      </c>
      <c r="C154" s="469" t="s">
        <v>2139</v>
      </c>
      <c r="D154" s="437" t="s">
        <v>2140</v>
      </c>
      <c r="E154" s="447"/>
      <c r="F154" s="400"/>
      <c r="G154" s="449"/>
      <c r="H154" s="457">
        <v>1</v>
      </c>
      <c r="I154" s="299">
        <f t="shared" si="18"/>
        <v>0</v>
      </c>
      <c r="J154" s="299">
        <f t="shared" si="19"/>
        <v>1</v>
      </c>
    </row>
    <row r="155" spans="1:10">
      <c r="A155" s="91" t="s">
        <v>1924</v>
      </c>
      <c r="B155" s="91" t="s">
        <v>214</v>
      </c>
      <c r="C155" s="469" t="s">
        <v>2141</v>
      </c>
      <c r="D155" s="437" t="s">
        <v>2142</v>
      </c>
      <c r="E155" s="447"/>
      <c r="F155" s="400"/>
      <c r="G155" s="449"/>
      <c r="H155" s="457">
        <v>1</v>
      </c>
      <c r="I155" s="299">
        <f t="shared" si="18"/>
        <v>0</v>
      </c>
      <c r="J155" s="299">
        <f t="shared" si="19"/>
        <v>1</v>
      </c>
    </row>
    <row r="156" spans="1:10">
      <c r="A156" s="91" t="s">
        <v>1924</v>
      </c>
      <c r="B156" s="91" t="s">
        <v>214</v>
      </c>
      <c r="C156" s="469" t="s">
        <v>2143</v>
      </c>
      <c r="D156" s="437" t="s">
        <v>2144</v>
      </c>
      <c r="E156" s="447"/>
      <c r="F156" s="400"/>
      <c r="G156" s="173">
        <v>5</v>
      </c>
      <c r="H156" s="457">
        <v>5</v>
      </c>
      <c r="I156" s="299">
        <f t="shared" si="18"/>
        <v>5</v>
      </c>
      <c r="J156" s="299">
        <f t="shared" si="19"/>
        <v>5</v>
      </c>
    </row>
    <row r="157" spans="1:10">
      <c r="A157" s="91" t="s">
        <v>1924</v>
      </c>
      <c r="B157" s="91" t="s">
        <v>214</v>
      </c>
      <c r="C157" s="469" t="s">
        <v>2145</v>
      </c>
      <c r="D157" s="437" t="s">
        <v>2146</v>
      </c>
      <c r="E157" s="173"/>
      <c r="F157" s="400"/>
      <c r="G157" s="173">
        <v>5</v>
      </c>
      <c r="H157" s="457">
        <v>5</v>
      </c>
      <c r="I157" s="299">
        <f t="shared" si="18"/>
        <v>5</v>
      </c>
      <c r="J157" s="299">
        <f t="shared" si="19"/>
        <v>5</v>
      </c>
    </row>
    <row r="158" spans="1:10">
      <c r="A158" s="91" t="s">
        <v>1924</v>
      </c>
      <c r="B158" s="91" t="s">
        <v>214</v>
      </c>
      <c r="C158" s="469" t="s">
        <v>2147</v>
      </c>
      <c r="D158" s="136" t="s">
        <v>2148</v>
      </c>
      <c r="E158" s="173"/>
      <c r="F158" s="438">
        <v>1</v>
      </c>
      <c r="G158" s="173">
        <v>2</v>
      </c>
      <c r="H158" s="457">
        <v>6</v>
      </c>
      <c r="I158" s="299">
        <f t="shared" si="18"/>
        <v>2</v>
      </c>
      <c r="J158" s="299">
        <f t="shared" si="19"/>
        <v>7</v>
      </c>
    </row>
    <row r="159" spans="1:10">
      <c r="A159" s="91" t="s">
        <v>1924</v>
      </c>
      <c r="B159" s="91" t="s">
        <v>214</v>
      </c>
      <c r="C159" s="469" t="s">
        <v>2149</v>
      </c>
      <c r="D159" s="437" t="s">
        <v>2150</v>
      </c>
      <c r="E159" s="173"/>
      <c r="F159" s="400"/>
      <c r="G159" s="173">
        <v>5</v>
      </c>
      <c r="H159" s="457">
        <v>3</v>
      </c>
      <c r="I159" s="299">
        <f t="shared" si="18"/>
        <v>5</v>
      </c>
      <c r="J159" s="299">
        <f t="shared" si="19"/>
        <v>3</v>
      </c>
    </row>
    <row r="160" spans="1:10">
      <c r="A160" s="91" t="s">
        <v>1924</v>
      </c>
      <c r="B160" s="91" t="s">
        <v>214</v>
      </c>
      <c r="C160" s="469" t="s">
        <v>2151</v>
      </c>
      <c r="D160" s="437" t="s">
        <v>2152</v>
      </c>
      <c r="E160" s="173"/>
      <c r="F160" s="400"/>
      <c r="G160" s="91"/>
      <c r="H160" s="457">
        <v>1</v>
      </c>
      <c r="I160" s="299">
        <f t="shared" si="18"/>
        <v>0</v>
      </c>
      <c r="J160" s="299">
        <f t="shared" si="19"/>
        <v>1</v>
      </c>
    </row>
    <row r="161" spans="1:10">
      <c r="A161" s="91" t="s">
        <v>1924</v>
      </c>
      <c r="B161" s="91" t="s">
        <v>214</v>
      </c>
      <c r="C161" s="469" t="s">
        <v>2153</v>
      </c>
      <c r="D161" s="437" t="s">
        <v>2154</v>
      </c>
      <c r="E161" s="447"/>
      <c r="F161" s="400"/>
      <c r="G161" s="449"/>
      <c r="H161" s="457">
        <v>1</v>
      </c>
      <c r="I161" s="299">
        <f t="shared" si="18"/>
        <v>0</v>
      </c>
      <c r="J161" s="299">
        <f t="shared" si="19"/>
        <v>1</v>
      </c>
    </row>
    <row r="162" spans="1:10">
      <c r="A162" s="91" t="s">
        <v>1924</v>
      </c>
      <c r="B162" s="91" t="s">
        <v>214</v>
      </c>
      <c r="C162" s="469" t="s">
        <v>2155</v>
      </c>
      <c r="D162" s="459" t="s">
        <v>2156</v>
      </c>
      <c r="E162" s="447"/>
      <c r="F162" s="400"/>
      <c r="G162" s="173">
        <v>1</v>
      </c>
      <c r="H162" s="457">
        <v>1</v>
      </c>
      <c r="I162" s="299">
        <f t="shared" si="18"/>
        <v>1</v>
      </c>
      <c r="J162" s="299">
        <f t="shared" si="19"/>
        <v>1</v>
      </c>
    </row>
    <row r="163" spans="1:10">
      <c r="A163" s="91" t="s">
        <v>1924</v>
      </c>
      <c r="B163" s="91" t="s">
        <v>214</v>
      </c>
      <c r="C163" s="469" t="s">
        <v>2157</v>
      </c>
      <c r="D163" s="459" t="s">
        <v>2158</v>
      </c>
      <c r="E163" s="447"/>
      <c r="F163" s="400"/>
      <c r="G163" s="173">
        <v>2</v>
      </c>
      <c r="H163" s="457">
        <v>1</v>
      </c>
      <c r="I163" s="299">
        <f t="shared" si="18"/>
        <v>2</v>
      </c>
      <c r="J163" s="299">
        <f t="shared" si="19"/>
        <v>1</v>
      </c>
    </row>
    <row r="164" spans="1:10" ht="25.5">
      <c r="A164" s="91" t="s">
        <v>1924</v>
      </c>
      <c r="B164" s="91" t="s">
        <v>214</v>
      </c>
      <c r="C164" s="469" t="s">
        <v>2159</v>
      </c>
      <c r="D164" s="437" t="s">
        <v>2160</v>
      </c>
      <c r="E164" s="173"/>
      <c r="F164" s="400"/>
      <c r="G164" s="173">
        <v>3</v>
      </c>
      <c r="H164" s="457">
        <v>2</v>
      </c>
      <c r="I164" s="299">
        <f t="shared" si="18"/>
        <v>3</v>
      </c>
      <c r="J164" s="299">
        <f t="shared" si="19"/>
        <v>2</v>
      </c>
    </row>
    <row r="165" spans="1:10">
      <c r="A165" s="91" t="s">
        <v>1924</v>
      </c>
      <c r="B165" s="91" t="s">
        <v>214</v>
      </c>
      <c r="C165" s="469" t="s">
        <v>2161</v>
      </c>
      <c r="D165" s="437" t="s">
        <v>2162</v>
      </c>
      <c r="E165" s="173"/>
      <c r="F165" s="400"/>
      <c r="G165" s="173">
        <v>1</v>
      </c>
      <c r="H165" s="457">
        <v>2</v>
      </c>
      <c r="I165" s="299">
        <f t="shared" si="18"/>
        <v>1</v>
      </c>
      <c r="J165" s="299">
        <f t="shared" si="19"/>
        <v>2</v>
      </c>
    </row>
    <row r="166" spans="1:10">
      <c r="A166" s="91" t="s">
        <v>1924</v>
      </c>
      <c r="B166" s="91" t="s">
        <v>214</v>
      </c>
      <c r="C166" s="469" t="s">
        <v>2163</v>
      </c>
      <c r="D166" s="437" t="s">
        <v>2164</v>
      </c>
      <c r="E166" s="173"/>
      <c r="F166" s="400"/>
      <c r="G166" s="173">
        <v>2</v>
      </c>
      <c r="H166" s="460">
        <v>1</v>
      </c>
      <c r="I166" s="299">
        <f t="shared" si="18"/>
        <v>2</v>
      </c>
      <c r="J166" s="299">
        <f t="shared" si="19"/>
        <v>1</v>
      </c>
    </row>
    <row r="167" spans="1:10">
      <c r="A167" s="91" t="s">
        <v>1924</v>
      </c>
      <c r="B167" s="91" t="s">
        <v>214</v>
      </c>
      <c r="C167" s="469" t="s">
        <v>2165</v>
      </c>
      <c r="D167" s="437" t="s">
        <v>2166</v>
      </c>
      <c r="E167" s="173"/>
      <c r="F167" s="400"/>
      <c r="G167" s="91"/>
      <c r="H167" s="460">
        <v>1</v>
      </c>
      <c r="I167" s="299">
        <f t="shared" si="18"/>
        <v>0</v>
      </c>
      <c r="J167" s="299">
        <f t="shared" si="19"/>
        <v>1</v>
      </c>
    </row>
    <row r="168" spans="1:10">
      <c r="A168" s="91" t="s">
        <v>1924</v>
      </c>
      <c r="B168" s="91" t="s">
        <v>214</v>
      </c>
      <c r="C168" s="469" t="s">
        <v>2167</v>
      </c>
      <c r="D168" s="437" t="s">
        <v>2168</v>
      </c>
      <c r="E168" s="173"/>
      <c r="F168" s="400"/>
      <c r="G168" s="91"/>
      <c r="H168" s="460">
        <v>1</v>
      </c>
      <c r="I168" s="299">
        <f t="shared" si="18"/>
        <v>0</v>
      </c>
      <c r="J168" s="299">
        <f t="shared" si="19"/>
        <v>1</v>
      </c>
    </row>
    <row r="169" spans="1:10">
      <c r="A169" s="91" t="s">
        <v>1924</v>
      </c>
      <c r="B169" s="91" t="s">
        <v>214</v>
      </c>
      <c r="C169" s="469" t="s">
        <v>2169</v>
      </c>
      <c r="D169" s="437" t="s">
        <v>2170</v>
      </c>
      <c r="E169" s="447"/>
      <c r="F169" s="400"/>
      <c r="G169" s="449"/>
      <c r="H169" s="460">
        <v>1</v>
      </c>
      <c r="I169" s="299">
        <f t="shared" si="18"/>
        <v>0</v>
      </c>
      <c r="J169" s="299">
        <f t="shared" si="19"/>
        <v>1</v>
      </c>
    </row>
    <row r="170" spans="1:10">
      <c r="A170" s="91" t="s">
        <v>1924</v>
      </c>
      <c r="B170" s="91" t="s">
        <v>214</v>
      </c>
      <c r="C170" s="469" t="s">
        <v>2171</v>
      </c>
      <c r="D170" s="437" t="s">
        <v>2172</v>
      </c>
      <c r="E170" s="447"/>
      <c r="F170" s="400"/>
      <c r="G170" s="449"/>
      <c r="H170" s="457">
        <v>1</v>
      </c>
      <c r="I170" s="299">
        <f t="shared" si="18"/>
        <v>0</v>
      </c>
      <c r="J170" s="299">
        <f t="shared" si="19"/>
        <v>1</v>
      </c>
    </row>
    <row r="171" spans="1:10">
      <c r="A171" s="91" t="s">
        <v>1924</v>
      </c>
      <c r="B171" s="91" t="s">
        <v>214</v>
      </c>
      <c r="C171" s="469" t="s">
        <v>2173</v>
      </c>
      <c r="D171" s="437" t="s">
        <v>2174</v>
      </c>
      <c r="E171" s="447"/>
      <c r="F171" s="400"/>
      <c r="G171" s="449"/>
      <c r="H171" s="457">
        <v>1</v>
      </c>
      <c r="I171" s="299">
        <f t="shared" ref="I171:I230" si="20">SUM(E171,G171)</f>
        <v>0</v>
      </c>
      <c r="J171" s="299">
        <f t="shared" ref="J171:J230" si="21">SUM(F171,H171)</f>
        <v>1</v>
      </c>
    </row>
    <row r="172" spans="1:10">
      <c r="A172" s="91" t="s">
        <v>1924</v>
      </c>
      <c r="B172" s="91" t="s">
        <v>214</v>
      </c>
      <c r="C172" s="469" t="s">
        <v>2175</v>
      </c>
      <c r="D172" s="470" t="s">
        <v>2176</v>
      </c>
      <c r="E172" s="173"/>
      <c r="F172" s="400"/>
      <c r="G172" s="91"/>
      <c r="H172" s="460">
        <v>1</v>
      </c>
      <c r="I172" s="299">
        <f t="shared" si="20"/>
        <v>0</v>
      </c>
      <c r="J172" s="299">
        <f t="shared" si="21"/>
        <v>1</v>
      </c>
    </row>
    <row r="173" spans="1:10">
      <c r="A173" s="91" t="s">
        <v>1924</v>
      </c>
      <c r="B173" s="91" t="s">
        <v>214</v>
      </c>
      <c r="C173" s="469" t="s">
        <v>2177</v>
      </c>
      <c r="D173" s="470" t="s">
        <v>2178</v>
      </c>
      <c r="E173" s="173"/>
      <c r="F173" s="400"/>
      <c r="G173" s="91"/>
      <c r="H173" s="460">
        <v>1</v>
      </c>
      <c r="I173" s="299">
        <f t="shared" si="20"/>
        <v>0</v>
      </c>
      <c r="J173" s="299">
        <f t="shared" si="21"/>
        <v>1</v>
      </c>
    </row>
    <row r="174" spans="1:10">
      <c r="A174" s="91" t="s">
        <v>1924</v>
      </c>
      <c r="B174" s="91" t="s">
        <v>214</v>
      </c>
      <c r="C174" s="469" t="s">
        <v>2179</v>
      </c>
      <c r="D174" s="472" t="s">
        <v>2180</v>
      </c>
      <c r="E174" s="173"/>
      <c r="F174" s="400"/>
      <c r="G174" s="173">
        <v>3</v>
      </c>
      <c r="H174" s="460">
        <v>1</v>
      </c>
      <c r="I174" s="299">
        <f t="shared" si="20"/>
        <v>3</v>
      </c>
      <c r="J174" s="299">
        <f t="shared" si="21"/>
        <v>1</v>
      </c>
    </row>
    <row r="175" spans="1:10">
      <c r="A175" s="91" t="s">
        <v>1924</v>
      </c>
      <c r="B175" s="91" t="s">
        <v>214</v>
      </c>
      <c r="C175" s="469" t="s">
        <v>2181</v>
      </c>
      <c r="D175" s="472" t="s">
        <v>2182</v>
      </c>
      <c r="E175" s="447"/>
      <c r="F175" s="400"/>
      <c r="G175" s="449"/>
      <c r="H175" s="460">
        <v>1</v>
      </c>
      <c r="I175" s="299">
        <f t="shared" si="20"/>
        <v>0</v>
      </c>
      <c r="J175" s="299">
        <f t="shared" si="21"/>
        <v>1</v>
      </c>
    </row>
    <row r="176" spans="1:10">
      <c r="A176" s="91" t="s">
        <v>1924</v>
      </c>
      <c r="B176" s="91" t="s">
        <v>214</v>
      </c>
      <c r="C176" s="469" t="s">
        <v>2183</v>
      </c>
      <c r="D176" s="437" t="s">
        <v>2184</v>
      </c>
      <c r="E176" s="447"/>
      <c r="F176" s="400"/>
      <c r="G176" s="449"/>
      <c r="H176" s="460">
        <v>1</v>
      </c>
      <c r="I176" s="299">
        <f t="shared" si="20"/>
        <v>0</v>
      </c>
      <c r="J176" s="299">
        <f t="shared" si="21"/>
        <v>1</v>
      </c>
    </row>
    <row r="177" spans="1:10">
      <c r="A177" s="91" t="s">
        <v>1924</v>
      </c>
      <c r="B177" s="91" t="s">
        <v>214</v>
      </c>
      <c r="C177" s="469" t="s">
        <v>2185</v>
      </c>
      <c r="D177" s="437" t="s">
        <v>2186</v>
      </c>
      <c r="E177" s="447"/>
      <c r="F177" s="438">
        <v>2</v>
      </c>
      <c r="G177" s="173">
        <v>1</v>
      </c>
      <c r="H177" s="457"/>
      <c r="I177" s="299">
        <f t="shared" si="20"/>
        <v>1</v>
      </c>
      <c r="J177" s="299">
        <f t="shared" si="21"/>
        <v>2</v>
      </c>
    </row>
    <row r="178" spans="1:10">
      <c r="A178" s="91" t="s">
        <v>1924</v>
      </c>
      <c r="B178" s="91" t="s">
        <v>214</v>
      </c>
      <c r="C178" s="469" t="s">
        <v>2187</v>
      </c>
      <c r="D178" s="437" t="s">
        <v>2188</v>
      </c>
      <c r="E178" s="173"/>
      <c r="F178" s="438">
        <v>1</v>
      </c>
      <c r="G178" s="173">
        <v>7</v>
      </c>
      <c r="H178" s="457">
        <v>6</v>
      </c>
      <c r="I178" s="299">
        <f t="shared" si="20"/>
        <v>7</v>
      </c>
      <c r="J178" s="299">
        <f t="shared" si="21"/>
        <v>7</v>
      </c>
    </row>
    <row r="179" spans="1:10">
      <c r="A179" s="91" t="s">
        <v>1924</v>
      </c>
      <c r="B179" s="91" t="s">
        <v>214</v>
      </c>
      <c r="C179" s="469" t="s">
        <v>2189</v>
      </c>
      <c r="D179" s="437" t="s">
        <v>2190</v>
      </c>
      <c r="E179" s="173"/>
      <c r="F179" s="400"/>
      <c r="G179" s="173">
        <v>3</v>
      </c>
      <c r="H179" s="457">
        <v>6</v>
      </c>
      <c r="I179" s="299">
        <f t="shared" si="20"/>
        <v>3</v>
      </c>
      <c r="J179" s="299">
        <f t="shared" si="21"/>
        <v>6</v>
      </c>
    </row>
    <row r="180" spans="1:10">
      <c r="A180" s="91" t="s">
        <v>1924</v>
      </c>
      <c r="B180" s="91" t="s">
        <v>214</v>
      </c>
      <c r="C180" s="469" t="s">
        <v>2191</v>
      </c>
      <c r="D180" s="437" t="s">
        <v>2192</v>
      </c>
      <c r="E180" s="173"/>
      <c r="F180" s="400"/>
      <c r="G180" s="173">
        <v>3</v>
      </c>
      <c r="H180" s="457">
        <v>1</v>
      </c>
      <c r="I180" s="299">
        <f t="shared" si="20"/>
        <v>3</v>
      </c>
      <c r="J180" s="299">
        <f t="shared" si="21"/>
        <v>1</v>
      </c>
    </row>
    <row r="181" spans="1:10">
      <c r="A181" s="91" t="s">
        <v>1924</v>
      </c>
      <c r="B181" s="91" t="s">
        <v>214</v>
      </c>
      <c r="C181" s="469" t="s">
        <v>2193</v>
      </c>
      <c r="D181" s="437" t="s">
        <v>2194</v>
      </c>
      <c r="E181" s="173"/>
      <c r="F181" s="400"/>
      <c r="G181" s="173">
        <v>5</v>
      </c>
      <c r="H181" s="457">
        <v>2</v>
      </c>
      <c r="I181" s="299">
        <f t="shared" si="20"/>
        <v>5</v>
      </c>
      <c r="J181" s="299">
        <f t="shared" si="21"/>
        <v>2</v>
      </c>
    </row>
    <row r="182" spans="1:10">
      <c r="A182" s="91" t="s">
        <v>1924</v>
      </c>
      <c r="B182" s="91" t="s">
        <v>214</v>
      </c>
      <c r="C182" s="469" t="s">
        <v>2195</v>
      </c>
      <c r="D182" s="437" t="s">
        <v>2196</v>
      </c>
      <c r="E182" s="447"/>
      <c r="F182" s="400"/>
      <c r="G182" s="449"/>
      <c r="H182" s="457">
        <v>1</v>
      </c>
      <c r="I182" s="299">
        <f t="shared" si="20"/>
        <v>0</v>
      </c>
      <c r="J182" s="299">
        <f t="shared" si="21"/>
        <v>1</v>
      </c>
    </row>
    <row r="183" spans="1:10">
      <c r="A183" s="91" t="s">
        <v>1924</v>
      </c>
      <c r="B183" s="91" t="s">
        <v>214</v>
      </c>
      <c r="C183" s="469" t="s">
        <v>2197</v>
      </c>
      <c r="D183" s="437" t="s">
        <v>2198</v>
      </c>
      <c r="E183" s="447"/>
      <c r="F183" s="400"/>
      <c r="G183" s="173">
        <v>1</v>
      </c>
      <c r="H183" s="457">
        <v>1</v>
      </c>
      <c r="I183" s="299">
        <f t="shared" si="20"/>
        <v>1</v>
      </c>
      <c r="J183" s="299">
        <f t="shared" si="21"/>
        <v>1</v>
      </c>
    </row>
    <row r="184" spans="1:10">
      <c r="A184" s="91" t="s">
        <v>1924</v>
      </c>
      <c r="B184" s="91" t="s">
        <v>214</v>
      </c>
      <c r="C184" s="469" t="s">
        <v>2199</v>
      </c>
      <c r="D184" s="437" t="s">
        <v>2200</v>
      </c>
      <c r="E184" s="447"/>
      <c r="F184" s="400"/>
      <c r="G184" s="449"/>
      <c r="H184" s="457">
        <v>1</v>
      </c>
      <c r="I184" s="299">
        <f t="shared" si="20"/>
        <v>0</v>
      </c>
      <c r="J184" s="299">
        <f t="shared" si="21"/>
        <v>1</v>
      </c>
    </row>
    <row r="185" spans="1:10">
      <c r="A185" s="91" t="s">
        <v>1924</v>
      </c>
      <c r="B185" s="91" t="s">
        <v>214</v>
      </c>
      <c r="C185" s="469" t="s">
        <v>2201</v>
      </c>
      <c r="D185" s="437" t="s">
        <v>2202</v>
      </c>
      <c r="E185" s="173"/>
      <c r="F185" s="400"/>
      <c r="G185" s="91"/>
      <c r="H185" s="460">
        <v>1</v>
      </c>
      <c r="I185" s="299">
        <f t="shared" si="20"/>
        <v>0</v>
      </c>
      <c r="J185" s="299">
        <f t="shared" si="21"/>
        <v>1</v>
      </c>
    </row>
    <row r="186" spans="1:10">
      <c r="A186" s="91" t="s">
        <v>1924</v>
      </c>
      <c r="B186" s="91" t="s">
        <v>214</v>
      </c>
      <c r="C186" s="469" t="s">
        <v>2203</v>
      </c>
      <c r="D186" s="437" t="s">
        <v>2204</v>
      </c>
      <c r="E186" s="173"/>
      <c r="F186" s="400"/>
      <c r="G186" s="173">
        <v>2</v>
      </c>
      <c r="H186" s="460">
        <v>1</v>
      </c>
      <c r="I186" s="299">
        <f t="shared" si="20"/>
        <v>2</v>
      </c>
      <c r="J186" s="299">
        <f t="shared" si="21"/>
        <v>1</v>
      </c>
    </row>
    <row r="187" spans="1:10">
      <c r="A187" s="91" t="s">
        <v>1924</v>
      </c>
      <c r="B187" s="91" t="s">
        <v>214</v>
      </c>
      <c r="C187" s="469" t="s">
        <v>2205</v>
      </c>
      <c r="D187" s="437" t="s">
        <v>2206</v>
      </c>
      <c r="E187" s="173"/>
      <c r="F187" s="400"/>
      <c r="G187" s="91"/>
      <c r="H187" s="460">
        <v>1</v>
      </c>
      <c r="I187" s="299">
        <f t="shared" si="20"/>
        <v>0</v>
      </c>
      <c r="J187" s="299">
        <f t="shared" si="21"/>
        <v>1</v>
      </c>
    </row>
    <row r="188" spans="1:10">
      <c r="A188" s="91" t="s">
        <v>1924</v>
      </c>
      <c r="B188" s="91" t="s">
        <v>214</v>
      </c>
      <c r="C188" s="469" t="s">
        <v>2207</v>
      </c>
      <c r="D188" s="437" t="s">
        <v>2208</v>
      </c>
      <c r="E188" s="173"/>
      <c r="F188" s="400"/>
      <c r="G188" s="173">
        <v>1</v>
      </c>
      <c r="H188" s="457">
        <v>2</v>
      </c>
      <c r="I188" s="299">
        <f t="shared" si="20"/>
        <v>1</v>
      </c>
      <c r="J188" s="299">
        <f t="shared" si="21"/>
        <v>2</v>
      </c>
    </row>
    <row r="189" spans="1:10">
      <c r="A189" s="91" t="s">
        <v>1924</v>
      </c>
      <c r="B189" s="91" t="s">
        <v>214</v>
      </c>
      <c r="C189" s="469" t="s">
        <v>2209</v>
      </c>
      <c r="D189" s="437" t="s">
        <v>2210</v>
      </c>
      <c r="E189" s="401"/>
      <c r="F189" s="400"/>
      <c r="G189" s="454"/>
      <c r="H189" s="457">
        <v>1</v>
      </c>
      <c r="I189" s="299">
        <f t="shared" si="20"/>
        <v>0</v>
      </c>
      <c r="J189" s="299">
        <f t="shared" si="21"/>
        <v>1</v>
      </c>
    </row>
    <row r="190" spans="1:10">
      <c r="A190" s="91" t="s">
        <v>1924</v>
      </c>
      <c r="B190" s="91" t="s">
        <v>214</v>
      </c>
      <c r="C190" s="469" t="s">
        <v>2211</v>
      </c>
      <c r="D190" s="437" t="s">
        <v>2212</v>
      </c>
      <c r="E190" s="455"/>
      <c r="F190" s="400"/>
      <c r="G190" s="455"/>
      <c r="H190" s="457">
        <v>1</v>
      </c>
      <c r="I190" s="299">
        <f t="shared" si="20"/>
        <v>0</v>
      </c>
      <c r="J190" s="299">
        <f t="shared" si="21"/>
        <v>1</v>
      </c>
    </row>
    <row r="191" spans="1:10">
      <c r="A191" s="91" t="s">
        <v>1924</v>
      </c>
      <c r="B191" s="91" t="s">
        <v>214</v>
      </c>
      <c r="C191" s="469" t="s">
        <v>2213</v>
      </c>
      <c r="D191" s="437" t="s">
        <v>2214</v>
      </c>
      <c r="E191" s="455"/>
      <c r="F191" s="400"/>
      <c r="G191" s="455">
        <v>2</v>
      </c>
      <c r="H191" s="457">
        <v>1</v>
      </c>
      <c r="I191" s="299">
        <f t="shared" si="20"/>
        <v>2</v>
      </c>
      <c r="J191" s="299">
        <f t="shared" si="21"/>
        <v>1</v>
      </c>
    </row>
    <row r="192" spans="1:10">
      <c r="A192" s="91" t="s">
        <v>1924</v>
      </c>
      <c r="B192" s="91" t="s">
        <v>214</v>
      </c>
      <c r="C192" s="469" t="s">
        <v>2215</v>
      </c>
      <c r="D192" s="437" t="s">
        <v>2216</v>
      </c>
      <c r="E192" s="289"/>
      <c r="F192" s="438">
        <v>1</v>
      </c>
      <c r="G192" s="466">
        <v>3</v>
      </c>
      <c r="H192" s="457">
        <v>6</v>
      </c>
      <c r="I192" s="299">
        <f t="shared" si="20"/>
        <v>3</v>
      </c>
      <c r="J192" s="299">
        <f t="shared" si="21"/>
        <v>7</v>
      </c>
    </row>
    <row r="193" spans="1:10">
      <c r="A193" s="91" t="s">
        <v>1924</v>
      </c>
      <c r="B193" s="91" t="s">
        <v>214</v>
      </c>
      <c r="C193" s="469" t="s">
        <v>2217</v>
      </c>
      <c r="D193" s="437" t="s">
        <v>2218</v>
      </c>
      <c r="E193" s="289"/>
      <c r="F193" s="400"/>
      <c r="G193" s="466">
        <v>3</v>
      </c>
      <c r="H193" s="457">
        <v>6</v>
      </c>
      <c r="I193" s="299">
        <f t="shared" si="20"/>
        <v>3</v>
      </c>
      <c r="J193" s="299">
        <f t="shared" si="21"/>
        <v>6</v>
      </c>
    </row>
    <row r="194" spans="1:10">
      <c r="A194" s="91" t="s">
        <v>1924</v>
      </c>
      <c r="B194" s="91" t="s">
        <v>214</v>
      </c>
      <c r="C194" s="469" t="s">
        <v>2219</v>
      </c>
      <c r="D194" s="437" t="s">
        <v>2220</v>
      </c>
      <c r="E194" s="464"/>
      <c r="F194" s="400"/>
      <c r="G194" s="464">
        <v>1</v>
      </c>
      <c r="H194" s="457">
        <v>1</v>
      </c>
      <c r="I194" s="299">
        <f t="shared" si="20"/>
        <v>1</v>
      </c>
      <c r="J194" s="299">
        <f t="shared" si="21"/>
        <v>1</v>
      </c>
    </row>
    <row r="195" spans="1:10">
      <c r="A195" s="91" t="s">
        <v>1924</v>
      </c>
      <c r="B195" s="91" t="s">
        <v>214</v>
      </c>
      <c r="C195" s="469" t="s">
        <v>2221</v>
      </c>
      <c r="D195" s="437" t="s">
        <v>2222</v>
      </c>
      <c r="E195" s="173"/>
      <c r="F195" s="400"/>
      <c r="G195" s="91"/>
      <c r="H195" s="460">
        <v>1</v>
      </c>
      <c r="I195" s="299">
        <f t="shared" si="20"/>
        <v>0</v>
      </c>
      <c r="J195" s="299">
        <f t="shared" si="21"/>
        <v>1</v>
      </c>
    </row>
    <row r="196" spans="1:10">
      <c r="A196" s="91" t="s">
        <v>1924</v>
      </c>
      <c r="B196" s="91" t="s">
        <v>214</v>
      </c>
      <c r="C196" s="469" t="s">
        <v>2223</v>
      </c>
      <c r="D196" s="437" t="s">
        <v>2224</v>
      </c>
      <c r="E196" s="173"/>
      <c r="F196" s="400"/>
      <c r="G196" s="91"/>
      <c r="H196" s="460">
        <v>1</v>
      </c>
      <c r="I196" s="299">
        <f t="shared" si="20"/>
        <v>0</v>
      </c>
      <c r="J196" s="299">
        <f t="shared" si="21"/>
        <v>1</v>
      </c>
    </row>
    <row r="197" spans="1:10">
      <c r="A197" s="91" t="s">
        <v>1924</v>
      </c>
      <c r="B197" s="91" t="s">
        <v>214</v>
      </c>
      <c r="C197" s="469" t="s">
        <v>2225</v>
      </c>
      <c r="D197" s="437" t="s">
        <v>2226</v>
      </c>
      <c r="E197" s="173"/>
      <c r="F197" s="400"/>
      <c r="G197" s="173">
        <v>1</v>
      </c>
      <c r="H197" s="460">
        <v>1</v>
      </c>
      <c r="I197" s="299">
        <f t="shared" si="20"/>
        <v>1</v>
      </c>
      <c r="J197" s="299">
        <f t="shared" si="21"/>
        <v>1</v>
      </c>
    </row>
    <row r="198" spans="1:10">
      <c r="A198" s="91" t="s">
        <v>1924</v>
      </c>
      <c r="B198" s="91" t="s">
        <v>214</v>
      </c>
      <c r="C198" s="469" t="s">
        <v>2227</v>
      </c>
      <c r="D198" s="437" t="s">
        <v>2228</v>
      </c>
      <c r="E198" s="173"/>
      <c r="F198" s="400"/>
      <c r="G198" s="91"/>
      <c r="H198" s="460">
        <v>1</v>
      </c>
      <c r="I198" s="299">
        <f t="shared" si="20"/>
        <v>0</v>
      </c>
      <c r="J198" s="299">
        <f t="shared" si="21"/>
        <v>1</v>
      </c>
    </row>
    <row r="199" spans="1:10">
      <c r="A199" s="91" t="s">
        <v>1924</v>
      </c>
      <c r="B199" s="91" t="s">
        <v>214</v>
      </c>
      <c r="C199" s="469" t="s">
        <v>2229</v>
      </c>
      <c r="D199" s="437" t="s">
        <v>2230</v>
      </c>
      <c r="E199" s="173"/>
      <c r="F199" s="400"/>
      <c r="G199" s="91"/>
      <c r="H199" s="460">
        <v>1</v>
      </c>
      <c r="I199" s="299">
        <f t="shared" si="20"/>
        <v>0</v>
      </c>
      <c r="J199" s="299">
        <f t="shared" si="21"/>
        <v>1</v>
      </c>
    </row>
    <row r="200" spans="1:10">
      <c r="A200" s="91" t="s">
        <v>1924</v>
      </c>
      <c r="B200" s="91" t="s">
        <v>214</v>
      </c>
      <c r="C200" s="469" t="s">
        <v>2231</v>
      </c>
      <c r="D200" s="437" t="s">
        <v>2232</v>
      </c>
      <c r="E200" s="129"/>
      <c r="F200" s="400"/>
      <c r="G200" s="129"/>
      <c r="H200" s="460">
        <v>1</v>
      </c>
      <c r="I200" s="299">
        <f t="shared" si="20"/>
        <v>0</v>
      </c>
      <c r="J200" s="299">
        <f t="shared" si="21"/>
        <v>1</v>
      </c>
    </row>
    <row r="201" spans="1:10">
      <c r="A201" s="91" t="s">
        <v>1924</v>
      </c>
      <c r="B201" s="91" t="s">
        <v>214</v>
      </c>
      <c r="C201" s="469" t="s">
        <v>2233</v>
      </c>
      <c r="D201" s="437" t="s">
        <v>2234</v>
      </c>
      <c r="E201" s="139"/>
      <c r="F201" s="400"/>
      <c r="G201" s="139">
        <v>1</v>
      </c>
      <c r="H201" s="460">
        <v>1</v>
      </c>
      <c r="I201" s="299">
        <f t="shared" si="20"/>
        <v>1</v>
      </c>
      <c r="J201" s="299">
        <f t="shared" si="21"/>
        <v>1</v>
      </c>
    </row>
    <row r="202" spans="1:10">
      <c r="A202" s="91" t="s">
        <v>1924</v>
      </c>
      <c r="B202" s="91" t="s">
        <v>214</v>
      </c>
      <c r="C202" s="469" t="s">
        <v>2235</v>
      </c>
      <c r="D202" s="437" t="s">
        <v>2236</v>
      </c>
      <c r="E202" s="173"/>
      <c r="F202" s="400"/>
      <c r="G202" s="173">
        <v>7</v>
      </c>
      <c r="H202" s="457">
        <v>9</v>
      </c>
      <c r="I202" s="299">
        <f t="shared" si="20"/>
        <v>7</v>
      </c>
      <c r="J202" s="299">
        <f t="shared" si="21"/>
        <v>9</v>
      </c>
    </row>
    <row r="203" spans="1:10">
      <c r="A203" s="91" t="s">
        <v>1924</v>
      </c>
      <c r="B203" s="91" t="s">
        <v>214</v>
      </c>
      <c r="C203" s="469" t="s">
        <v>2237</v>
      </c>
      <c r="D203" s="437" t="s">
        <v>2238</v>
      </c>
      <c r="E203" s="173"/>
      <c r="F203" s="400"/>
      <c r="G203" s="173">
        <v>2</v>
      </c>
      <c r="H203" s="457">
        <v>3</v>
      </c>
      <c r="I203" s="299">
        <f t="shared" si="20"/>
        <v>2</v>
      </c>
      <c r="J203" s="299">
        <f t="shared" si="21"/>
        <v>3</v>
      </c>
    </row>
    <row r="204" spans="1:10">
      <c r="A204" s="91" t="s">
        <v>1924</v>
      </c>
      <c r="B204" s="91" t="s">
        <v>214</v>
      </c>
      <c r="C204" s="469" t="s">
        <v>2239</v>
      </c>
      <c r="D204" s="437" t="s">
        <v>2240</v>
      </c>
      <c r="E204" s="173">
        <v>7</v>
      </c>
      <c r="F204" s="438">
        <v>10</v>
      </c>
      <c r="G204" s="173">
        <v>8</v>
      </c>
      <c r="H204" s="457">
        <v>10</v>
      </c>
      <c r="I204" s="299">
        <f t="shared" si="20"/>
        <v>15</v>
      </c>
      <c r="J204" s="299">
        <f t="shared" si="21"/>
        <v>20</v>
      </c>
    </row>
    <row r="205" spans="1:10">
      <c r="A205" s="91" t="s">
        <v>1924</v>
      </c>
      <c r="B205" s="91" t="s">
        <v>214</v>
      </c>
      <c r="C205" s="469" t="s">
        <v>2241</v>
      </c>
      <c r="D205" s="437" t="s">
        <v>2242</v>
      </c>
      <c r="E205" s="173">
        <v>2</v>
      </c>
      <c r="F205" s="438">
        <v>3</v>
      </c>
      <c r="G205" s="173">
        <v>3</v>
      </c>
      <c r="H205" s="457">
        <v>7</v>
      </c>
      <c r="I205" s="299">
        <f t="shared" si="20"/>
        <v>5</v>
      </c>
      <c r="J205" s="299">
        <f t="shared" si="21"/>
        <v>10</v>
      </c>
    </row>
    <row r="206" spans="1:10">
      <c r="A206" s="91" t="s">
        <v>1924</v>
      </c>
      <c r="B206" s="91" t="s">
        <v>214</v>
      </c>
      <c r="C206" s="469" t="s">
        <v>2243</v>
      </c>
      <c r="D206" s="437" t="s">
        <v>2244</v>
      </c>
      <c r="E206" s="173"/>
      <c r="F206" s="438">
        <v>1</v>
      </c>
      <c r="G206" s="173">
        <v>1</v>
      </c>
      <c r="H206" s="457">
        <v>1</v>
      </c>
      <c r="I206" s="299">
        <f t="shared" si="20"/>
        <v>1</v>
      </c>
      <c r="J206" s="299">
        <f t="shared" si="21"/>
        <v>2</v>
      </c>
    </row>
    <row r="207" spans="1:10">
      <c r="A207" s="91" t="s">
        <v>1924</v>
      </c>
      <c r="B207" s="91" t="s">
        <v>214</v>
      </c>
      <c r="C207" s="469" t="s">
        <v>2245</v>
      </c>
      <c r="D207" s="437" t="s">
        <v>2246</v>
      </c>
      <c r="E207" s="173">
        <v>1</v>
      </c>
      <c r="F207" s="400">
        <v>1</v>
      </c>
      <c r="G207" s="173">
        <v>1</v>
      </c>
      <c r="H207" s="458">
        <v>10</v>
      </c>
      <c r="I207" s="299">
        <f t="shared" si="20"/>
        <v>2</v>
      </c>
      <c r="J207" s="299">
        <f t="shared" si="21"/>
        <v>11</v>
      </c>
    </row>
    <row r="208" spans="1:10">
      <c r="A208" s="91" t="s">
        <v>1924</v>
      </c>
      <c r="B208" s="91" t="s">
        <v>214</v>
      </c>
      <c r="C208" s="469" t="s">
        <v>2247</v>
      </c>
      <c r="D208" s="437" t="s">
        <v>2248</v>
      </c>
      <c r="E208" s="173">
        <v>22</v>
      </c>
      <c r="F208" s="438">
        <v>17</v>
      </c>
      <c r="G208" s="173">
        <v>55</v>
      </c>
      <c r="H208" s="458">
        <v>55</v>
      </c>
      <c r="I208" s="299">
        <f t="shared" si="20"/>
        <v>77</v>
      </c>
      <c r="J208" s="299">
        <f t="shared" si="21"/>
        <v>72</v>
      </c>
    </row>
    <row r="209" spans="1:10">
      <c r="A209" s="91" t="s">
        <v>1924</v>
      </c>
      <c r="B209" s="91" t="s">
        <v>214</v>
      </c>
      <c r="C209" s="469" t="s">
        <v>2249</v>
      </c>
      <c r="D209" s="437" t="s">
        <v>2250</v>
      </c>
      <c r="E209" s="173"/>
      <c r="F209" s="400"/>
      <c r="G209" s="173">
        <v>1</v>
      </c>
      <c r="H209" s="460">
        <v>1</v>
      </c>
      <c r="I209" s="299">
        <f t="shared" si="20"/>
        <v>1</v>
      </c>
      <c r="J209" s="299">
        <f t="shared" si="21"/>
        <v>1</v>
      </c>
    </row>
    <row r="210" spans="1:10">
      <c r="A210" s="91" t="s">
        <v>1924</v>
      </c>
      <c r="B210" s="91" t="s">
        <v>214</v>
      </c>
      <c r="C210" s="469" t="s">
        <v>2251</v>
      </c>
      <c r="D210" s="437" t="s">
        <v>2252</v>
      </c>
      <c r="E210" s="173"/>
      <c r="F210" s="400"/>
      <c r="G210" s="173">
        <v>2</v>
      </c>
      <c r="H210" s="460">
        <v>1</v>
      </c>
      <c r="I210" s="299">
        <f t="shared" si="20"/>
        <v>2</v>
      </c>
      <c r="J210" s="299">
        <f t="shared" si="21"/>
        <v>1</v>
      </c>
    </row>
    <row r="211" spans="1:10">
      <c r="A211" s="91" t="s">
        <v>1924</v>
      </c>
      <c r="B211" s="91" t="s">
        <v>214</v>
      </c>
      <c r="C211" s="469" t="s">
        <v>2253</v>
      </c>
      <c r="D211" s="437" t="s">
        <v>2254</v>
      </c>
      <c r="E211" s="173"/>
      <c r="F211" s="400"/>
      <c r="G211" s="173">
        <v>3</v>
      </c>
      <c r="H211" s="460">
        <v>5</v>
      </c>
      <c r="I211" s="299">
        <f t="shared" si="20"/>
        <v>3</v>
      </c>
      <c r="J211" s="299">
        <f t="shared" si="21"/>
        <v>5</v>
      </c>
    </row>
    <row r="212" spans="1:10">
      <c r="A212" s="91" t="s">
        <v>1924</v>
      </c>
      <c r="B212" s="91" t="s">
        <v>214</v>
      </c>
      <c r="C212" s="469" t="s">
        <v>2255</v>
      </c>
      <c r="D212" s="437" t="s">
        <v>2256</v>
      </c>
      <c r="E212" s="173"/>
      <c r="F212" s="400"/>
      <c r="G212" s="173"/>
      <c r="H212" s="460">
        <v>1</v>
      </c>
      <c r="I212" s="299">
        <f t="shared" si="20"/>
        <v>0</v>
      </c>
      <c r="J212" s="299">
        <f t="shared" si="21"/>
        <v>1</v>
      </c>
    </row>
    <row r="213" spans="1:10">
      <c r="A213" s="91" t="s">
        <v>1924</v>
      </c>
      <c r="B213" s="91" t="s">
        <v>214</v>
      </c>
      <c r="C213" s="469" t="s">
        <v>2257</v>
      </c>
      <c r="D213" s="437" t="s">
        <v>2258</v>
      </c>
      <c r="E213" s="173"/>
      <c r="F213" s="400"/>
      <c r="G213" s="173"/>
      <c r="H213" s="460">
        <v>1</v>
      </c>
      <c r="I213" s="299">
        <f t="shared" si="20"/>
        <v>0</v>
      </c>
      <c r="J213" s="299">
        <f t="shared" si="21"/>
        <v>1</v>
      </c>
    </row>
    <row r="214" spans="1:10">
      <c r="A214" s="91" t="s">
        <v>1924</v>
      </c>
      <c r="B214" s="91" t="s">
        <v>214</v>
      </c>
      <c r="C214" s="469" t="s">
        <v>2259</v>
      </c>
      <c r="D214" s="437" t="s">
        <v>2260</v>
      </c>
      <c r="E214" s="173"/>
      <c r="F214" s="400"/>
      <c r="G214" s="91"/>
      <c r="H214" s="460">
        <v>1</v>
      </c>
      <c r="I214" s="299">
        <f t="shared" si="20"/>
        <v>0</v>
      </c>
      <c r="J214" s="299">
        <f t="shared" si="21"/>
        <v>1</v>
      </c>
    </row>
    <row r="215" spans="1:10">
      <c r="A215" s="91" t="s">
        <v>1924</v>
      </c>
      <c r="B215" s="91" t="s">
        <v>214</v>
      </c>
      <c r="C215" s="469" t="s">
        <v>2261</v>
      </c>
      <c r="D215" s="437" t="s">
        <v>2262</v>
      </c>
      <c r="E215" s="173"/>
      <c r="F215" s="438">
        <v>1</v>
      </c>
      <c r="G215" s="91"/>
      <c r="H215" s="457">
        <v>1</v>
      </c>
      <c r="I215" s="299">
        <f t="shared" si="20"/>
        <v>0</v>
      </c>
      <c r="J215" s="299">
        <f t="shared" si="21"/>
        <v>2</v>
      </c>
    </row>
    <row r="216" spans="1:10">
      <c r="A216" s="91" t="s">
        <v>1924</v>
      </c>
      <c r="B216" s="91" t="s">
        <v>214</v>
      </c>
      <c r="C216" s="469" t="s">
        <v>2263</v>
      </c>
      <c r="D216" s="437" t="s">
        <v>2264</v>
      </c>
      <c r="E216" s="173"/>
      <c r="F216" s="400"/>
      <c r="G216" s="173">
        <v>1</v>
      </c>
      <c r="H216" s="457">
        <v>2</v>
      </c>
      <c r="I216" s="299">
        <f t="shared" si="20"/>
        <v>1</v>
      </c>
      <c r="J216" s="299">
        <f t="shared" si="21"/>
        <v>2</v>
      </c>
    </row>
    <row r="217" spans="1:10">
      <c r="A217" s="91" t="s">
        <v>1924</v>
      </c>
      <c r="B217" s="91" t="s">
        <v>214</v>
      </c>
      <c r="C217" s="469" t="s">
        <v>2265</v>
      </c>
      <c r="D217" s="437" t="s">
        <v>2266</v>
      </c>
      <c r="E217" s="173"/>
      <c r="F217" s="400"/>
      <c r="G217" s="91"/>
      <c r="H217" s="457">
        <v>2</v>
      </c>
      <c r="I217" s="299">
        <f t="shared" si="20"/>
        <v>0</v>
      </c>
      <c r="J217" s="299">
        <f t="shared" si="21"/>
        <v>2</v>
      </c>
    </row>
    <row r="218" spans="1:10">
      <c r="A218" s="91" t="s">
        <v>1924</v>
      </c>
      <c r="B218" s="91" t="s">
        <v>214</v>
      </c>
      <c r="C218" s="469" t="s">
        <v>2267</v>
      </c>
      <c r="D218" s="437" t="s">
        <v>2268</v>
      </c>
      <c r="E218" s="173"/>
      <c r="F218" s="400"/>
      <c r="G218" s="91"/>
      <c r="H218" s="457">
        <v>1</v>
      </c>
      <c r="I218" s="299">
        <f t="shared" si="20"/>
        <v>0</v>
      </c>
      <c r="J218" s="299">
        <f t="shared" si="21"/>
        <v>1</v>
      </c>
    </row>
    <row r="219" spans="1:10">
      <c r="A219" s="91" t="s">
        <v>1924</v>
      </c>
      <c r="B219" s="91" t="s">
        <v>214</v>
      </c>
      <c r="C219" s="469" t="s">
        <v>2269</v>
      </c>
      <c r="D219" s="437" t="s">
        <v>2270</v>
      </c>
      <c r="E219" s="173"/>
      <c r="F219" s="400"/>
      <c r="G219" s="173">
        <v>1</v>
      </c>
      <c r="H219" s="457">
        <v>1</v>
      </c>
      <c r="I219" s="299">
        <f t="shared" si="20"/>
        <v>1</v>
      </c>
      <c r="J219" s="299">
        <f t="shared" si="21"/>
        <v>1</v>
      </c>
    </row>
    <row r="220" spans="1:10">
      <c r="A220" s="91" t="s">
        <v>1924</v>
      </c>
      <c r="B220" s="91" t="s">
        <v>214</v>
      </c>
      <c r="C220" s="469" t="s">
        <v>2271</v>
      </c>
      <c r="D220" s="437" t="s">
        <v>2272</v>
      </c>
      <c r="E220" s="173"/>
      <c r="F220" s="400"/>
      <c r="G220" s="173">
        <v>2</v>
      </c>
      <c r="H220" s="457">
        <v>5</v>
      </c>
      <c r="I220" s="299">
        <f t="shared" si="20"/>
        <v>2</v>
      </c>
      <c r="J220" s="299">
        <f t="shared" si="21"/>
        <v>5</v>
      </c>
    </row>
    <row r="221" spans="1:10">
      <c r="A221" s="91" t="s">
        <v>1924</v>
      </c>
      <c r="B221" s="91" t="s">
        <v>214</v>
      </c>
      <c r="C221" s="469" t="s">
        <v>2273</v>
      </c>
      <c r="D221" s="437" t="s">
        <v>2274</v>
      </c>
      <c r="E221" s="173"/>
      <c r="F221" s="400"/>
      <c r="G221" s="91"/>
      <c r="H221" s="457">
        <v>1</v>
      </c>
      <c r="I221" s="299">
        <f t="shared" si="20"/>
        <v>0</v>
      </c>
      <c r="J221" s="299">
        <f t="shared" si="21"/>
        <v>1</v>
      </c>
    </row>
    <row r="222" spans="1:10">
      <c r="A222" s="91" t="s">
        <v>1924</v>
      </c>
      <c r="B222" s="91" t="s">
        <v>214</v>
      </c>
      <c r="C222" s="469" t="s">
        <v>2275</v>
      </c>
      <c r="D222" s="437" t="s">
        <v>2276</v>
      </c>
      <c r="E222" s="173"/>
      <c r="F222" s="400"/>
      <c r="G222" s="91"/>
      <c r="H222" s="457">
        <v>1</v>
      </c>
      <c r="I222" s="299">
        <f t="shared" si="20"/>
        <v>0</v>
      </c>
      <c r="J222" s="299">
        <f t="shared" si="21"/>
        <v>1</v>
      </c>
    </row>
    <row r="223" spans="1:10">
      <c r="A223" s="91" t="s">
        <v>1924</v>
      </c>
      <c r="B223" s="91" t="s">
        <v>214</v>
      </c>
      <c r="C223" s="469" t="s">
        <v>2277</v>
      </c>
      <c r="D223" s="437" t="s">
        <v>2278</v>
      </c>
      <c r="E223" s="173"/>
      <c r="F223" s="400"/>
      <c r="G223" s="91"/>
      <c r="H223" s="457">
        <v>1</v>
      </c>
      <c r="I223" s="299">
        <f t="shared" si="20"/>
        <v>0</v>
      </c>
      <c r="J223" s="299">
        <f t="shared" si="21"/>
        <v>1</v>
      </c>
    </row>
    <row r="224" spans="1:10">
      <c r="A224" s="91" t="s">
        <v>1924</v>
      </c>
      <c r="B224" s="91" t="s">
        <v>214</v>
      </c>
      <c r="C224" s="469" t="s">
        <v>2279</v>
      </c>
      <c r="D224" s="437" t="s">
        <v>2280</v>
      </c>
      <c r="E224" s="173">
        <v>1</v>
      </c>
      <c r="F224" s="400"/>
      <c r="G224" s="173">
        <v>9</v>
      </c>
      <c r="H224" s="457">
        <v>8</v>
      </c>
      <c r="I224" s="299">
        <f t="shared" si="20"/>
        <v>10</v>
      </c>
      <c r="J224" s="299">
        <f t="shared" si="21"/>
        <v>8</v>
      </c>
    </row>
    <row r="225" spans="1:10">
      <c r="A225" s="91" t="s">
        <v>1924</v>
      </c>
      <c r="B225" s="91" t="s">
        <v>214</v>
      </c>
      <c r="C225" s="469" t="s">
        <v>2281</v>
      </c>
      <c r="D225" s="437" t="s">
        <v>2282</v>
      </c>
      <c r="E225" s="173"/>
      <c r="F225" s="400"/>
      <c r="G225" s="91"/>
      <c r="H225" s="457">
        <v>1</v>
      </c>
      <c r="I225" s="299">
        <f t="shared" si="20"/>
        <v>0</v>
      </c>
      <c r="J225" s="299">
        <f t="shared" si="21"/>
        <v>1</v>
      </c>
    </row>
    <row r="226" spans="1:10">
      <c r="A226" s="91" t="s">
        <v>1924</v>
      </c>
      <c r="B226" s="91" t="s">
        <v>214</v>
      </c>
      <c r="C226" s="469" t="s">
        <v>2283</v>
      </c>
      <c r="D226" s="437" t="s">
        <v>2284</v>
      </c>
      <c r="E226" s="173"/>
      <c r="F226" s="438">
        <v>1</v>
      </c>
      <c r="G226" s="173">
        <v>1</v>
      </c>
      <c r="H226" s="457">
        <v>1</v>
      </c>
      <c r="I226" s="299">
        <f t="shared" si="20"/>
        <v>1</v>
      </c>
      <c r="J226" s="299">
        <f t="shared" si="21"/>
        <v>2</v>
      </c>
    </row>
    <row r="227" spans="1:10">
      <c r="A227" s="91" t="s">
        <v>1924</v>
      </c>
      <c r="B227" s="91" t="s">
        <v>2285</v>
      </c>
      <c r="C227" s="469" t="s">
        <v>2286</v>
      </c>
      <c r="D227" s="437" t="s">
        <v>2287</v>
      </c>
      <c r="E227" s="173"/>
      <c r="F227" s="438">
        <v>1</v>
      </c>
      <c r="G227" s="173">
        <v>2</v>
      </c>
      <c r="H227" s="457"/>
      <c r="I227" s="299">
        <f t="shared" si="20"/>
        <v>2</v>
      </c>
      <c r="J227" s="299">
        <f t="shared" si="21"/>
        <v>1</v>
      </c>
    </row>
    <row r="228" spans="1:10">
      <c r="A228" s="91" t="s">
        <v>1924</v>
      </c>
      <c r="B228" s="91" t="s">
        <v>214</v>
      </c>
      <c r="C228" s="469" t="s">
        <v>2288</v>
      </c>
      <c r="D228" s="437" t="s">
        <v>2289</v>
      </c>
      <c r="E228" s="173"/>
      <c r="F228" s="438">
        <v>1</v>
      </c>
      <c r="G228" s="91"/>
      <c r="H228" s="457"/>
      <c r="I228" s="299">
        <f t="shared" si="20"/>
        <v>0</v>
      </c>
      <c r="J228" s="299">
        <f t="shared" si="21"/>
        <v>1</v>
      </c>
    </row>
    <row r="229" spans="1:10">
      <c r="A229" s="91" t="s">
        <v>1924</v>
      </c>
      <c r="B229" s="91" t="s">
        <v>214</v>
      </c>
      <c r="C229" s="469" t="s">
        <v>2290</v>
      </c>
      <c r="D229" s="437" t="s">
        <v>2291</v>
      </c>
      <c r="E229" s="173"/>
      <c r="F229" s="400"/>
      <c r="G229" s="91"/>
      <c r="H229" s="457">
        <v>1</v>
      </c>
      <c r="I229" s="299">
        <f t="shared" si="20"/>
        <v>0</v>
      </c>
      <c r="J229" s="299">
        <f t="shared" si="21"/>
        <v>1</v>
      </c>
    </row>
    <row r="230" spans="1:10">
      <c r="A230" s="91" t="s">
        <v>1924</v>
      </c>
      <c r="B230" s="91" t="s">
        <v>214</v>
      </c>
      <c r="C230" s="469" t="s">
        <v>2292</v>
      </c>
      <c r="D230" s="437" t="s">
        <v>2293</v>
      </c>
      <c r="E230" s="173"/>
      <c r="F230" s="400"/>
      <c r="G230" s="91"/>
      <c r="H230" s="457">
        <v>2</v>
      </c>
      <c r="I230" s="299">
        <f t="shared" si="20"/>
        <v>0</v>
      </c>
      <c r="J230" s="299">
        <f t="shared" si="21"/>
        <v>2</v>
      </c>
    </row>
    <row r="231" spans="1:10">
      <c r="A231" s="91" t="s">
        <v>1924</v>
      </c>
      <c r="B231" s="91" t="s">
        <v>214</v>
      </c>
      <c r="C231" s="469" t="s">
        <v>2294</v>
      </c>
      <c r="D231" s="437" t="s">
        <v>2295</v>
      </c>
      <c r="E231" s="173"/>
      <c r="F231" s="400"/>
      <c r="G231" s="91"/>
      <c r="H231" s="457">
        <v>2</v>
      </c>
      <c r="I231" s="299">
        <f t="shared" ref="I231:I265" si="22">SUM(E231,G231)</f>
        <v>0</v>
      </c>
      <c r="J231" s="299">
        <f t="shared" ref="J231:J265" si="23">SUM(F231,H231)</f>
        <v>2</v>
      </c>
    </row>
    <row r="232" spans="1:10">
      <c r="A232" s="91" t="s">
        <v>1924</v>
      </c>
      <c r="B232" s="91" t="s">
        <v>214</v>
      </c>
      <c r="C232" s="469" t="s">
        <v>2296</v>
      </c>
      <c r="D232" s="437" t="s">
        <v>2297</v>
      </c>
      <c r="E232" s="173"/>
      <c r="F232" s="400"/>
      <c r="G232" s="173">
        <v>1</v>
      </c>
      <c r="H232" s="457"/>
      <c r="I232" s="299">
        <f t="shared" si="22"/>
        <v>1</v>
      </c>
      <c r="J232" s="299">
        <f t="shared" si="23"/>
        <v>0</v>
      </c>
    </row>
    <row r="233" spans="1:10">
      <c r="A233" s="91" t="s">
        <v>1924</v>
      </c>
      <c r="B233" s="91" t="s">
        <v>214</v>
      </c>
      <c r="C233" s="469" t="s">
        <v>2298</v>
      </c>
      <c r="D233" s="437" t="s">
        <v>2299</v>
      </c>
      <c r="E233" s="173"/>
      <c r="F233" s="400"/>
      <c r="G233" s="91"/>
      <c r="H233" s="457"/>
      <c r="I233" s="299">
        <f t="shared" si="22"/>
        <v>0</v>
      </c>
      <c r="J233" s="299">
        <f t="shared" si="23"/>
        <v>0</v>
      </c>
    </row>
    <row r="234" spans="1:10">
      <c r="A234" s="91" t="s">
        <v>1924</v>
      </c>
      <c r="B234" s="91" t="s">
        <v>214</v>
      </c>
      <c r="C234" s="469" t="s">
        <v>2300</v>
      </c>
      <c r="D234" s="437" t="s">
        <v>2301</v>
      </c>
      <c r="E234" s="173"/>
      <c r="F234" s="400"/>
      <c r="G234" s="91"/>
      <c r="H234" s="457">
        <v>1</v>
      </c>
      <c r="I234" s="299">
        <f t="shared" si="22"/>
        <v>0</v>
      </c>
      <c r="J234" s="299">
        <f t="shared" si="23"/>
        <v>1</v>
      </c>
    </row>
    <row r="235" spans="1:10">
      <c r="A235" s="91" t="s">
        <v>1924</v>
      </c>
      <c r="B235" s="91" t="s">
        <v>214</v>
      </c>
      <c r="C235" s="469" t="s">
        <v>2302</v>
      </c>
      <c r="D235" s="437" t="s">
        <v>2303</v>
      </c>
      <c r="E235" s="173"/>
      <c r="F235" s="400"/>
      <c r="G235" s="173">
        <v>2</v>
      </c>
      <c r="H235" s="457">
        <v>3</v>
      </c>
      <c r="I235" s="299">
        <f t="shared" si="22"/>
        <v>2</v>
      </c>
      <c r="J235" s="299">
        <f t="shared" si="23"/>
        <v>3</v>
      </c>
    </row>
    <row r="236" spans="1:10">
      <c r="A236" s="91" t="s">
        <v>1924</v>
      </c>
      <c r="B236" s="91" t="s">
        <v>214</v>
      </c>
      <c r="C236" s="469" t="s">
        <v>2304</v>
      </c>
      <c r="D236" s="437" t="s">
        <v>2305</v>
      </c>
      <c r="E236" s="173"/>
      <c r="F236" s="438">
        <v>2</v>
      </c>
      <c r="G236" s="173">
        <v>31</v>
      </c>
      <c r="H236" s="457">
        <v>20</v>
      </c>
      <c r="I236" s="299">
        <f t="shared" si="22"/>
        <v>31</v>
      </c>
      <c r="J236" s="299">
        <f t="shared" si="23"/>
        <v>22</v>
      </c>
    </row>
    <row r="237" spans="1:10" ht="25.5">
      <c r="A237" s="91" t="s">
        <v>1924</v>
      </c>
      <c r="B237" s="91" t="s">
        <v>214</v>
      </c>
      <c r="C237" s="469" t="s">
        <v>2306</v>
      </c>
      <c r="D237" s="437" t="s">
        <v>2307</v>
      </c>
      <c r="E237" s="173"/>
      <c r="F237" s="400"/>
      <c r="G237" s="91"/>
      <c r="H237" s="457">
        <v>1</v>
      </c>
      <c r="I237" s="299">
        <f t="shared" si="22"/>
        <v>0</v>
      </c>
      <c r="J237" s="299">
        <f t="shared" si="23"/>
        <v>1</v>
      </c>
    </row>
    <row r="238" spans="1:10">
      <c r="A238" s="91" t="s">
        <v>1924</v>
      </c>
      <c r="B238" s="91" t="s">
        <v>214</v>
      </c>
      <c r="C238" s="469" t="s">
        <v>2308</v>
      </c>
      <c r="D238" s="437" t="s">
        <v>2309</v>
      </c>
      <c r="E238" s="173"/>
      <c r="F238" s="400"/>
      <c r="G238" s="91"/>
      <c r="H238" s="457">
        <v>1</v>
      </c>
      <c r="I238" s="299">
        <f t="shared" si="22"/>
        <v>0</v>
      </c>
      <c r="J238" s="299">
        <f t="shared" si="23"/>
        <v>1</v>
      </c>
    </row>
    <row r="239" spans="1:10">
      <c r="A239" s="91" t="s">
        <v>1924</v>
      </c>
      <c r="B239" s="91" t="s">
        <v>214</v>
      </c>
      <c r="C239" s="469" t="s">
        <v>2310</v>
      </c>
      <c r="D239" s="437" t="s">
        <v>2311</v>
      </c>
      <c r="E239" s="173"/>
      <c r="F239" s="400"/>
      <c r="G239" s="91"/>
      <c r="H239" s="457">
        <v>1</v>
      </c>
      <c r="I239" s="299">
        <f t="shared" si="22"/>
        <v>0</v>
      </c>
      <c r="J239" s="299">
        <f t="shared" si="23"/>
        <v>1</v>
      </c>
    </row>
    <row r="240" spans="1:10">
      <c r="A240" s="91" t="s">
        <v>1924</v>
      </c>
      <c r="B240" s="91" t="s">
        <v>214</v>
      </c>
      <c r="C240" s="469" t="s">
        <v>2312</v>
      </c>
      <c r="D240" s="437" t="s">
        <v>2313</v>
      </c>
      <c r="E240" s="173"/>
      <c r="F240" s="400"/>
      <c r="G240" s="173">
        <v>3</v>
      </c>
      <c r="H240" s="457">
        <v>3</v>
      </c>
      <c r="I240" s="299">
        <f t="shared" si="22"/>
        <v>3</v>
      </c>
      <c r="J240" s="299">
        <f t="shared" si="23"/>
        <v>3</v>
      </c>
    </row>
    <row r="241" spans="1:10">
      <c r="A241" s="91" t="s">
        <v>1924</v>
      </c>
      <c r="B241" s="91" t="s">
        <v>214</v>
      </c>
      <c r="C241" s="469" t="s">
        <v>2314</v>
      </c>
      <c r="D241" s="437" t="s">
        <v>2315</v>
      </c>
      <c r="E241" s="173"/>
      <c r="F241" s="400"/>
      <c r="G241" s="173">
        <v>3</v>
      </c>
      <c r="H241" s="457">
        <v>2</v>
      </c>
      <c r="I241" s="299">
        <f t="shared" si="22"/>
        <v>3</v>
      </c>
      <c r="J241" s="299">
        <f t="shared" si="23"/>
        <v>2</v>
      </c>
    </row>
    <row r="242" spans="1:10">
      <c r="A242" s="91" t="s">
        <v>1924</v>
      </c>
      <c r="B242" s="91" t="s">
        <v>214</v>
      </c>
      <c r="C242" s="469" t="s">
        <v>2316</v>
      </c>
      <c r="D242" s="437" t="s">
        <v>2317</v>
      </c>
      <c r="E242" s="173"/>
      <c r="F242" s="400"/>
      <c r="G242" s="173">
        <v>15</v>
      </c>
      <c r="H242" s="457">
        <v>15</v>
      </c>
      <c r="I242" s="299">
        <f t="shared" si="22"/>
        <v>15</v>
      </c>
      <c r="J242" s="299">
        <f t="shared" si="23"/>
        <v>15</v>
      </c>
    </row>
    <row r="243" spans="1:10">
      <c r="A243" s="91" t="s">
        <v>1924</v>
      </c>
      <c r="B243" s="91" t="s">
        <v>214</v>
      </c>
      <c r="C243" s="469" t="s">
        <v>2318</v>
      </c>
      <c r="D243" s="437" t="s">
        <v>2319</v>
      </c>
      <c r="E243" s="173"/>
      <c r="F243" s="400"/>
      <c r="G243" s="173">
        <v>7</v>
      </c>
      <c r="H243" s="457">
        <v>5</v>
      </c>
      <c r="I243" s="299">
        <f t="shared" si="22"/>
        <v>7</v>
      </c>
      <c r="J243" s="299">
        <f t="shared" si="23"/>
        <v>5</v>
      </c>
    </row>
    <row r="244" spans="1:10" ht="25.5">
      <c r="A244" s="91" t="s">
        <v>1924</v>
      </c>
      <c r="B244" s="91" t="s">
        <v>214</v>
      </c>
      <c r="C244" s="469" t="s">
        <v>2320</v>
      </c>
      <c r="D244" s="437" t="s">
        <v>2321</v>
      </c>
      <c r="E244" s="173"/>
      <c r="F244" s="400"/>
      <c r="G244" s="173">
        <v>2</v>
      </c>
      <c r="H244" s="457">
        <v>1</v>
      </c>
      <c r="I244" s="299">
        <f t="shared" si="22"/>
        <v>2</v>
      </c>
      <c r="J244" s="299">
        <f t="shared" si="23"/>
        <v>1</v>
      </c>
    </row>
    <row r="245" spans="1:10">
      <c r="A245" s="91" t="s">
        <v>1924</v>
      </c>
      <c r="B245" s="91" t="s">
        <v>214</v>
      </c>
      <c r="C245" s="469" t="s">
        <v>2322</v>
      </c>
      <c r="D245" s="437" t="s">
        <v>2323</v>
      </c>
      <c r="E245" s="173"/>
      <c r="F245" s="400"/>
      <c r="G245" s="91"/>
      <c r="H245" s="457">
        <v>1</v>
      </c>
      <c r="I245" s="299">
        <f t="shared" si="22"/>
        <v>0</v>
      </c>
      <c r="J245" s="299">
        <f t="shared" si="23"/>
        <v>1</v>
      </c>
    </row>
    <row r="246" spans="1:10">
      <c r="A246" s="91" t="s">
        <v>1924</v>
      </c>
      <c r="B246" s="91" t="s">
        <v>214</v>
      </c>
      <c r="C246" s="469" t="s">
        <v>2324</v>
      </c>
      <c r="D246" s="437" t="s">
        <v>2325</v>
      </c>
      <c r="E246" s="173"/>
      <c r="F246" s="400"/>
      <c r="G246" s="91"/>
      <c r="H246" s="457">
        <v>1</v>
      </c>
      <c r="I246" s="299">
        <f t="shared" si="22"/>
        <v>0</v>
      </c>
      <c r="J246" s="299">
        <f t="shared" si="23"/>
        <v>1</v>
      </c>
    </row>
    <row r="247" spans="1:10">
      <c r="A247" s="91" t="s">
        <v>1924</v>
      </c>
      <c r="B247" s="91" t="s">
        <v>214</v>
      </c>
      <c r="C247" s="469" t="s">
        <v>2326</v>
      </c>
      <c r="D247" s="437" t="s">
        <v>2327</v>
      </c>
      <c r="E247" s="173"/>
      <c r="F247" s="400"/>
      <c r="G247" s="173">
        <v>1</v>
      </c>
      <c r="H247" s="457">
        <v>1</v>
      </c>
      <c r="I247" s="299">
        <f t="shared" si="22"/>
        <v>1</v>
      </c>
      <c r="J247" s="299">
        <f t="shared" si="23"/>
        <v>1</v>
      </c>
    </row>
    <row r="248" spans="1:10">
      <c r="A248" s="91" t="s">
        <v>1924</v>
      </c>
      <c r="B248" s="91" t="s">
        <v>214</v>
      </c>
      <c r="C248" s="469" t="s">
        <v>2328</v>
      </c>
      <c r="D248" s="437" t="s">
        <v>2329</v>
      </c>
      <c r="E248" s="173"/>
      <c r="F248" s="400"/>
      <c r="G248" s="91"/>
      <c r="H248" s="460">
        <v>1</v>
      </c>
      <c r="I248" s="299">
        <f t="shared" si="22"/>
        <v>0</v>
      </c>
      <c r="J248" s="299">
        <f t="shared" si="23"/>
        <v>1</v>
      </c>
    </row>
    <row r="249" spans="1:10">
      <c r="A249" s="91" t="s">
        <v>1924</v>
      </c>
      <c r="B249" s="91" t="s">
        <v>214</v>
      </c>
      <c r="C249" s="469" t="s">
        <v>2330</v>
      </c>
      <c r="D249" s="437" t="s">
        <v>2331</v>
      </c>
      <c r="E249" s="173"/>
      <c r="F249" s="400"/>
      <c r="G249" s="91"/>
      <c r="H249" s="460">
        <v>1</v>
      </c>
      <c r="I249" s="299">
        <f t="shared" si="22"/>
        <v>0</v>
      </c>
      <c r="J249" s="299">
        <f t="shared" si="23"/>
        <v>1</v>
      </c>
    </row>
    <row r="250" spans="1:10">
      <c r="A250" s="91" t="s">
        <v>1924</v>
      </c>
      <c r="B250" s="91" t="s">
        <v>214</v>
      </c>
      <c r="C250" s="469" t="s">
        <v>2332</v>
      </c>
      <c r="D250" s="437" t="s">
        <v>2333</v>
      </c>
      <c r="E250" s="173"/>
      <c r="F250" s="400"/>
      <c r="G250" s="91"/>
      <c r="H250" s="460">
        <v>1</v>
      </c>
      <c r="I250" s="299">
        <f t="shared" si="22"/>
        <v>0</v>
      </c>
      <c r="J250" s="299">
        <f t="shared" si="23"/>
        <v>1</v>
      </c>
    </row>
    <row r="251" spans="1:10">
      <c r="A251" s="91" t="s">
        <v>1924</v>
      </c>
      <c r="B251" s="91" t="s">
        <v>214</v>
      </c>
      <c r="C251" s="469" t="s">
        <v>2334</v>
      </c>
      <c r="D251" s="437" t="s">
        <v>2335</v>
      </c>
      <c r="E251" s="173"/>
      <c r="F251" s="400"/>
      <c r="G251" s="173">
        <v>1</v>
      </c>
      <c r="H251" s="460">
        <v>1</v>
      </c>
      <c r="I251" s="299">
        <f t="shared" si="22"/>
        <v>1</v>
      </c>
      <c r="J251" s="299">
        <f t="shared" si="23"/>
        <v>1</v>
      </c>
    </row>
    <row r="252" spans="1:10">
      <c r="A252" s="91" t="s">
        <v>1924</v>
      </c>
      <c r="B252" s="91" t="s">
        <v>214</v>
      </c>
      <c r="C252" s="469" t="s">
        <v>2336</v>
      </c>
      <c r="D252" s="437" t="s">
        <v>2337</v>
      </c>
      <c r="E252" s="173"/>
      <c r="F252" s="400"/>
      <c r="G252" s="173">
        <v>1</v>
      </c>
      <c r="H252" s="460">
        <v>1</v>
      </c>
      <c r="I252" s="299">
        <f t="shared" si="22"/>
        <v>1</v>
      </c>
      <c r="J252" s="299">
        <f t="shared" si="23"/>
        <v>1</v>
      </c>
    </row>
    <row r="253" spans="1:10">
      <c r="A253" s="91" t="s">
        <v>1924</v>
      </c>
      <c r="B253" s="91" t="s">
        <v>214</v>
      </c>
      <c r="C253" s="469" t="s">
        <v>2338</v>
      </c>
      <c r="D253" s="437" t="s">
        <v>2339</v>
      </c>
      <c r="E253" s="173"/>
      <c r="F253" s="400"/>
      <c r="G253" s="91"/>
      <c r="H253" s="460">
        <v>1</v>
      </c>
      <c r="I253" s="299">
        <f t="shared" si="22"/>
        <v>0</v>
      </c>
      <c r="J253" s="299">
        <f t="shared" si="23"/>
        <v>1</v>
      </c>
    </row>
    <row r="254" spans="1:10" ht="25.5">
      <c r="A254" s="91" t="s">
        <v>1924</v>
      </c>
      <c r="B254" s="91" t="s">
        <v>214</v>
      </c>
      <c r="C254" s="469" t="s">
        <v>2340</v>
      </c>
      <c r="D254" s="437" t="s">
        <v>2341</v>
      </c>
      <c r="E254" s="173"/>
      <c r="F254" s="400"/>
      <c r="G254" s="173">
        <v>2</v>
      </c>
      <c r="H254" s="460">
        <v>2</v>
      </c>
      <c r="I254" s="299">
        <f t="shared" si="22"/>
        <v>2</v>
      </c>
      <c r="J254" s="299">
        <f t="shared" si="23"/>
        <v>2</v>
      </c>
    </row>
    <row r="255" spans="1:10">
      <c r="A255" s="91" t="s">
        <v>1924</v>
      </c>
      <c r="B255" s="91" t="s">
        <v>214</v>
      </c>
      <c r="C255" s="469" t="s">
        <v>2342</v>
      </c>
      <c r="D255" s="437" t="s">
        <v>2343</v>
      </c>
      <c r="E255" s="173"/>
      <c r="F255" s="400"/>
      <c r="G255" s="91"/>
      <c r="H255" s="460">
        <v>2</v>
      </c>
      <c r="I255" s="299">
        <f t="shared" si="22"/>
        <v>0</v>
      </c>
      <c r="J255" s="299">
        <f t="shared" si="23"/>
        <v>2</v>
      </c>
    </row>
    <row r="256" spans="1:10">
      <c r="A256" s="91" t="s">
        <v>1924</v>
      </c>
      <c r="B256" s="91" t="s">
        <v>214</v>
      </c>
      <c r="C256" s="469" t="s">
        <v>2344</v>
      </c>
      <c r="D256" s="437" t="s">
        <v>2345</v>
      </c>
      <c r="E256" s="173"/>
      <c r="F256" s="400"/>
      <c r="G256" s="91"/>
      <c r="H256" s="460">
        <v>1</v>
      </c>
      <c r="I256" s="299">
        <f t="shared" si="22"/>
        <v>0</v>
      </c>
      <c r="J256" s="299">
        <f t="shared" si="23"/>
        <v>1</v>
      </c>
    </row>
    <row r="257" spans="1:10">
      <c r="A257" s="91" t="s">
        <v>1924</v>
      </c>
      <c r="B257" s="91" t="s">
        <v>214</v>
      </c>
      <c r="C257" s="469" t="s">
        <v>2346</v>
      </c>
      <c r="D257" s="437" t="s">
        <v>2347</v>
      </c>
      <c r="E257" s="173"/>
      <c r="F257" s="400"/>
      <c r="G257" s="91"/>
      <c r="H257" s="460">
        <v>1</v>
      </c>
      <c r="I257" s="299">
        <f t="shared" si="22"/>
        <v>0</v>
      </c>
      <c r="J257" s="299">
        <f t="shared" si="23"/>
        <v>1</v>
      </c>
    </row>
    <row r="258" spans="1:10">
      <c r="A258" s="91" t="s">
        <v>1924</v>
      </c>
      <c r="B258" s="91" t="s">
        <v>214</v>
      </c>
      <c r="C258" s="469" t="s">
        <v>2348</v>
      </c>
      <c r="D258" s="437" t="s">
        <v>2349</v>
      </c>
      <c r="E258" s="173">
        <v>1</v>
      </c>
      <c r="F258" s="438">
        <v>1</v>
      </c>
      <c r="G258" s="173">
        <v>1</v>
      </c>
      <c r="H258" s="460">
        <v>1</v>
      </c>
      <c r="I258" s="299">
        <f t="shared" si="22"/>
        <v>2</v>
      </c>
      <c r="J258" s="299">
        <f t="shared" si="23"/>
        <v>2</v>
      </c>
    </row>
    <row r="259" spans="1:10" ht="25.5">
      <c r="A259" s="91" t="s">
        <v>1924</v>
      </c>
      <c r="B259" s="91" t="s">
        <v>214</v>
      </c>
      <c r="C259" s="469" t="s">
        <v>2350</v>
      </c>
      <c r="D259" s="437" t="s">
        <v>2351</v>
      </c>
      <c r="E259" s="173"/>
      <c r="F259" s="400"/>
      <c r="G259" s="173">
        <v>4</v>
      </c>
      <c r="H259" s="460">
        <v>8</v>
      </c>
      <c r="I259" s="299">
        <f t="shared" si="22"/>
        <v>4</v>
      </c>
      <c r="J259" s="299">
        <f t="shared" si="23"/>
        <v>8</v>
      </c>
    </row>
    <row r="260" spans="1:10">
      <c r="A260" s="91" t="s">
        <v>1924</v>
      </c>
      <c r="B260" s="91" t="s">
        <v>214</v>
      </c>
      <c r="C260" s="469" t="s">
        <v>2352</v>
      </c>
      <c r="D260" s="437" t="s">
        <v>2353</v>
      </c>
      <c r="E260" s="173"/>
      <c r="F260" s="400"/>
      <c r="G260" s="91"/>
      <c r="H260" s="460">
        <v>1</v>
      </c>
      <c r="I260" s="299">
        <f t="shared" si="22"/>
        <v>0</v>
      </c>
      <c r="J260" s="299">
        <f t="shared" si="23"/>
        <v>1</v>
      </c>
    </row>
    <row r="261" spans="1:10">
      <c r="A261" s="91" t="s">
        <v>1924</v>
      </c>
      <c r="B261" s="91" t="s">
        <v>214</v>
      </c>
      <c r="C261" s="469" t="s">
        <v>2354</v>
      </c>
      <c r="D261" s="437" t="s">
        <v>2355</v>
      </c>
      <c r="E261" s="173"/>
      <c r="F261" s="400"/>
      <c r="G261" s="91"/>
      <c r="H261" s="460">
        <v>1</v>
      </c>
      <c r="I261" s="299">
        <f t="shared" si="22"/>
        <v>0</v>
      </c>
      <c r="J261" s="299">
        <f t="shared" si="23"/>
        <v>1</v>
      </c>
    </row>
    <row r="262" spans="1:10">
      <c r="A262" s="91" t="s">
        <v>1924</v>
      </c>
      <c r="B262" s="91" t="s">
        <v>214</v>
      </c>
      <c r="C262" s="469" t="s">
        <v>2356</v>
      </c>
      <c r="D262" s="437" t="s">
        <v>2357</v>
      </c>
      <c r="E262" s="173"/>
      <c r="F262" s="400"/>
      <c r="G262" s="91"/>
      <c r="H262" s="460">
        <v>1</v>
      </c>
      <c r="I262" s="299">
        <f t="shared" si="22"/>
        <v>0</v>
      </c>
      <c r="J262" s="299">
        <f t="shared" si="23"/>
        <v>1</v>
      </c>
    </row>
    <row r="263" spans="1:10">
      <c r="A263" s="91" t="s">
        <v>1924</v>
      </c>
      <c r="B263" s="91" t="s">
        <v>214</v>
      </c>
      <c r="C263" s="469" t="s">
        <v>2358</v>
      </c>
      <c r="D263" s="437" t="s">
        <v>2359</v>
      </c>
      <c r="E263" s="173"/>
      <c r="F263" s="400"/>
      <c r="G263" s="173">
        <v>3</v>
      </c>
      <c r="H263" s="460">
        <v>1</v>
      </c>
      <c r="I263" s="299">
        <f t="shared" si="22"/>
        <v>3</v>
      </c>
      <c r="J263" s="299">
        <f t="shared" si="23"/>
        <v>1</v>
      </c>
    </row>
    <row r="264" spans="1:10">
      <c r="A264" s="91" t="s">
        <v>1924</v>
      </c>
      <c r="B264" s="91" t="s">
        <v>214</v>
      </c>
      <c r="C264" s="469" t="s">
        <v>2360</v>
      </c>
      <c r="D264" s="437" t="s">
        <v>2361</v>
      </c>
      <c r="E264" s="173">
        <v>17</v>
      </c>
      <c r="F264" s="438">
        <v>13</v>
      </c>
      <c r="G264" s="173">
        <v>1</v>
      </c>
      <c r="H264" s="460">
        <v>7</v>
      </c>
      <c r="I264" s="299">
        <f t="shared" si="22"/>
        <v>18</v>
      </c>
      <c r="J264" s="299">
        <f t="shared" si="23"/>
        <v>20</v>
      </c>
    </row>
    <row r="265" spans="1:10" ht="25.5">
      <c r="A265" s="91" t="s">
        <v>1924</v>
      </c>
      <c r="B265" s="91" t="s">
        <v>214</v>
      </c>
      <c r="C265" s="469" t="s">
        <v>2362</v>
      </c>
      <c r="D265" s="437" t="s">
        <v>2363</v>
      </c>
      <c r="E265" s="173"/>
      <c r="F265" s="400"/>
      <c r="G265" s="173"/>
      <c r="H265" s="460">
        <v>1</v>
      </c>
      <c r="I265" s="299">
        <f t="shared" si="22"/>
        <v>0</v>
      </c>
      <c r="J265" s="299">
        <f t="shared" si="23"/>
        <v>1</v>
      </c>
    </row>
    <row r="266" spans="1:10" ht="25.5">
      <c r="A266" s="91" t="s">
        <v>1924</v>
      </c>
      <c r="B266" s="91" t="s">
        <v>214</v>
      </c>
      <c r="C266" s="469" t="s">
        <v>2364</v>
      </c>
      <c r="D266" s="437" t="s">
        <v>2365</v>
      </c>
      <c r="E266" s="173"/>
      <c r="F266" s="400"/>
      <c r="G266" s="173"/>
      <c r="H266" s="460">
        <v>1</v>
      </c>
      <c r="I266" s="299">
        <f t="shared" ref="I266:I305" si="24">SUM(E266,G266)</f>
        <v>0</v>
      </c>
      <c r="J266" s="299">
        <f t="shared" ref="J266:J305" si="25">SUM(F266,H266)</f>
        <v>1</v>
      </c>
    </row>
    <row r="267" spans="1:10" ht="25.5">
      <c r="A267" s="91" t="s">
        <v>1924</v>
      </c>
      <c r="B267" s="91" t="s">
        <v>214</v>
      </c>
      <c r="C267" s="469" t="s">
        <v>2366</v>
      </c>
      <c r="D267" s="437" t="s">
        <v>2367</v>
      </c>
      <c r="E267" s="173"/>
      <c r="F267" s="400"/>
      <c r="G267" s="173"/>
      <c r="H267" s="460">
        <v>1</v>
      </c>
      <c r="I267" s="299">
        <f t="shared" si="24"/>
        <v>0</v>
      </c>
      <c r="J267" s="299">
        <f t="shared" si="25"/>
        <v>1</v>
      </c>
    </row>
    <row r="268" spans="1:10" ht="25.5">
      <c r="A268" s="91" t="s">
        <v>1924</v>
      </c>
      <c r="B268" s="91" t="s">
        <v>214</v>
      </c>
      <c r="C268" s="469" t="s">
        <v>2368</v>
      </c>
      <c r="D268" s="437" t="s">
        <v>2369</v>
      </c>
      <c r="E268" s="173"/>
      <c r="F268" s="400"/>
      <c r="G268" s="173"/>
      <c r="H268" s="460">
        <v>1</v>
      </c>
      <c r="I268" s="299">
        <f t="shared" si="24"/>
        <v>0</v>
      </c>
      <c r="J268" s="299">
        <f t="shared" si="25"/>
        <v>1</v>
      </c>
    </row>
    <row r="269" spans="1:10">
      <c r="A269" s="91" t="s">
        <v>1924</v>
      </c>
      <c r="B269" s="91" t="s">
        <v>214</v>
      </c>
      <c r="C269" s="469" t="s">
        <v>2370</v>
      </c>
      <c r="D269" s="437" t="s">
        <v>2371</v>
      </c>
      <c r="E269" s="173"/>
      <c r="F269" s="400"/>
      <c r="G269" s="173"/>
      <c r="H269" s="460">
        <v>1</v>
      </c>
      <c r="I269" s="299">
        <f t="shared" si="24"/>
        <v>0</v>
      </c>
      <c r="J269" s="299">
        <f t="shared" si="25"/>
        <v>1</v>
      </c>
    </row>
    <row r="270" spans="1:10">
      <c r="A270" s="91" t="s">
        <v>1924</v>
      </c>
      <c r="B270" s="91" t="s">
        <v>214</v>
      </c>
      <c r="C270" s="469" t="s">
        <v>2372</v>
      </c>
      <c r="D270" s="437" t="s">
        <v>2373</v>
      </c>
      <c r="E270" s="173"/>
      <c r="F270" s="400"/>
      <c r="G270" s="173"/>
      <c r="H270" s="460">
        <v>1</v>
      </c>
      <c r="I270" s="299">
        <f t="shared" si="24"/>
        <v>0</v>
      </c>
      <c r="J270" s="299">
        <f t="shared" si="25"/>
        <v>1</v>
      </c>
    </row>
    <row r="271" spans="1:10">
      <c r="A271" s="91" t="s">
        <v>1924</v>
      </c>
      <c r="B271" s="91" t="s">
        <v>214</v>
      </c>
      <c r="C271" s="469" t="s">
        <v>2374</v>
      </c>
      <c r="D271" s="437" t="s">
        <v>2375</v>
      </c>
      <c r="E271" s="173"/>
      <c r="F271" s="400"/>
      <c r="G271" s="173"/>
      <c r="H271" s="460">
        <v>1</v>
      </c>
      <c r="I271" s="299">
        <f t="shared" si="24"/>
        <v>0</v>
      </c>
      <c r="J271" s="299">
        <f t="shared" si="25"/>
        <v>1</v>
      </c>
    </row>
    <row r="272" spans="1:10">
      <c r="A272" s="91" t="s">
        <v>1924</v>
      </c>
      <c r="B272" s="91" t="s">
        <v>214</v>
      </c>
      <c r="C272" s="469" t="s">
        <v>2376</v>
      </c>
      <c r="D272" s="437" t="s">
        <v>2377</v>
      </c>
      <c r="E272" s="173"/>
      <c r="F272" s="438">
        <v>1</v>
      </c>
      <c r="G272" s="173">
        <v>1</v>
      </c>
      <c r="H272" s="457">
        <v>2</v>
      </c>
      <c r="I272" s="299">
        <f t="shared" si="24"/>
        <v>1</v>
      </c>
      <c r="J272" s="299">
        <f t="shared" si="25"/>
        <v>3</v>
      </c>
    </row>
    <row r="273" spans="1:10" ht="25.5">
      <c r="A273" s="91" t="s">
        <v>1924</v>
      </c>
      <c r="B273" s="91" t="s">
        <v>214</v>
      </c>
      <c r="C273" s="469" t="s">
        <v>2378</v>
      </c>
      <c r="D273" s="437" t="s">
        <v>2379</v>
      </c>
      <c r="E273" s="173"/>
      <c r="F273" s="400"/>
      <c r="G273" s="173"/>
      <c r="H273" s="457">
        <v>1</v>
      </c>
      <c r="I273" s="299">
        <f t="shared" si="24"/>
        <v>0</v>
      </c>
      <c r="J273" s="299">
        <f t="shared" si="25"/>
        <v>1</v>
      </c>
    </row>
    <row r="274" spans="1:10" ht="25.5">
      <c r="A274" s="91" t="s">
        <v>1924</v>
      </c>
      <c r="B274" s="91" t="s">
        <v>214</v>
      </c>
      <c r="C274" s="469" t="s">
        <v>2380</v>
      </c>
      <c r="D274" s="437" t="s">
        <v>2381</v>
      </c>
      <c r="E274" s="173"/>
      <c r="F274" s="400"/>
      <c r="G274" s="173">
        <v>1</v>
      </c>
      <c r="H274" s="457">
        <v>1</v>
      </c>
      <c r="I274" s="299">
        <f t="shared" si="24"/>
        <v>1</v>
      </c>
      <c r="J274" s="299">
        <f t="shared" si="25"/>
        <v>1</v>
      </c>
    </row>
    <row r="275" spans="1:10">
      <c r="A275" s="91" t="s">
        <v>1924</v>
      </c>
      <c r="B275" s="91" t="s">
        <v>214</v>
      </c>
      <c r="C275" s="469" t="s">
        <v>2382</v>
      </c>
      <c r="D275" s="437" t="s">
        <v>2383</v>
      </c>
      <c r="E275" s="173"/>
      <c r="F275" s="400"/>
      <c r="G275" s="173">
        <v>3</v>
      </c>
      <c r="H275" s="457">
        <v>2</v>
      </c>
      <c r="I275" s="299">
        <f t="shared" si="24"/>
        <v>3</v>
      </c>
      <c r="J275" s="299">
        <f t="shared" si="25"/>
        <v>2</v>
      </c>
    </row>
    <row r="276" spans="1:10">
      <c r="A276" s="91" t="s">
        <v>1924</v>
      </c>
      <c r="B276" s="91" t="s">
        <v>214</v>
      </c>
      <c r="C276" s="469" t="s">
        <v>2384</v>
      </c>
      <c r="D276" s="437" t="s">
        <v>2385</v>
      </c>
      <c r="E276" s="173"/>
      <c r="F276" s="400"/>
      <c r="G276" s="173"/>
      <c r="H276" s="457">
        <v>1</v>
      </c>
      <c r="I276" s="299">
        <f t="shared" si="24"/>
        <v>0</v>
      </c>
      <c r="J276" s="299">
        <f t="shared" si="25"/>
        <v>1</v>
      </c>
    </row>
    <row r="277" spans="1:10">
      <c r="A277" s="91" t="s">
        <v>1924</v>
      </c>
      <c r="B277" s="91" t="s">
        <v>214</v>
      </c>
      <c r="C277" s="469" t="s">
        <v>2386</v>
      </c>
      <c r="D277" s="437" t="s">
        <v>2387</v>
      </c>
      <c r="E277" s="173"/>
      <c r="F277" s="400"/>
      <c r="G277" s="173">
        <v>7</v>
      </c>
      <c r="H277" s="457">
        <v>1</v>
      </c>
      <c r="I277" s="299">
        <f t="shared" si="24"/>
        <v>7</v>
      </c>
      <c r="J277" s="299">
        <f t="shared" si="25"/>
        <v>1</v>
      </c>
    </row>
    <row r="278" spans="1:10">
      <c r="A278" s="91" t="s">
        <v>1924</v>
      </c>
      <c r="B278" s="91" t="s">
        <v>214</v>
      </c>
      <c r="C278" s="469" t="s">
        <v>2388</v>
      </c>
      <c r="D278" s="437" t="s">
        <v>2389</v>
      </c>
      <c r="E278" s="173"/>
      <c r="F278" s="400"/>
      <c r="G278" s="173">
        <v>3</v>
      </c>
      <c r="H278" s="457">
        <v>1</v>
      </c>
      <c r="I278" s="299">
        <f t="shared" si="24"/>
        <v>3</v>
      </c>
      <c r="J278" s="299">
        <f t="shared" si="25"/>
        <v>1</v>
      </c>
    </row>
    <row r="279" spans="1:10">
      <c r="A279" s="91" t="s">
        <v>1924</v>
      </c>
      <c r="B279" s="91" t="s">
        <v>214</v>
      </c>
      <c r="C279" s="469" t="s">
        <v>2390</v>
      </c>
      <c r="D279" s="437" t="s">
        <v>2391</v>
      </c>
      <c r="E279" s="173"/>
      <c r="F279" s="400"/>
      <c r="G279" s="173">
        <v>3</v>
      </c>
      <c r="H279" s="457">
        <v>1</v>
      </c>
      <c r="I279" s="299">
        <f t="shared" si="24"/>
        <v>3</v>
      </c>
      <c r="J279" s="299">
        <f t="shared" si="25"/>
        <v>1</v>
      </c>
    </row>
    <row r="280" spans="1:10">
      <c r="A280" s="91" t="s">
        <v>1924</v>
      </c>
      <c r="B280" s="91" t="s">
        <v>214</v>
      </c>
      <c r="C280" s="469" t="s">
        <v>2392</v>
      </c>
      <c r="D280" s="437" t="s">
        <v>2393</v>
      </c>
      <c r="E280" s="173"/>
      <c r="F280" s="400"/>
      <c r="G280" s="91"/>
      <c r="H280" s="457">
        <v>1</v>
      </c>
      <c r="I280" s="299">
        <f t="shared" si="24"/>
        <v>0</v>
      </c>
      <c r="J280" s="299">
        <f t="shared" si="25"/>
        <v>1</v>
      </c>
    </row>
    <row r="281" spans="1:10">
      <c r="A281" s="91" t="s">
        <v>1924</v>
      </c>
      <c r="B281" s="91" t="s">
        <v>214</v>
      </c>
      <c r="C281" s="469" t="s">
        <v>2394</v>
      </c>
      <c r="D281" s="437" t="s">
        <v>2395</v>
      </c>
      <c r="E281" s="173"/>
      <c r="F281" s="400"/>
      <c r="G281" s="173">
        <v>2</v>
      </c>
      <c r="H281" s="457">
        <v>5</v>
      </c>
      <c r="I281" s="299">
        <f t="shared" si="24"/>
        <v>2</v>
      </c>
      <c r="J281" s="299">
        <f t="shared" si="25"/>
        <v>5</v>
      </c>
    </row>
    <row r="282" spans="1:10">
      <c r="A282" s="91" t="s">
        <v>1924</v>
      </c>
      <c r="B282" s="91" t="s">
        <v>214</v>
      </c>
      <c r="C282" s="469" t="s">
        <v>2396</v>
      </c>
      <c r="D282" s="437" t="s">
        <v>2397</v>
      </c>
      <c r="E282" s="173"/>
      <c r="F282" s="400"/>
      <c r="G282" s="91"/>
      <c r="H282" s="457">
        <v>1</v>
      </c>
      <c r="I282" s="299">
        <f t="shared" si="24"/>
        <v>0</v>
      </c>
      <c r="J282" s="299">
        <f t="shared" si="25"/>
        <v>1</v>
      </c>
    </row>
    <row r="283" spans="1:10">
      <c r="A283" s="91" t="s">
        <v>1924</v>
      </c>
      <c r="B283" s="91" t="s">
        <v>214</v>
      </c>
      <c r="C283" s="469" t="s">
        <v>2398</v>
      </c>
      <c r="D283" s="437" t="s">
        <v>2399</v>
      </c>
      <c r="E283" s="173"/>
      <c r="F283" s="400"/>
      <c r="G283" s="173">
        <v>1</v>
      </c>
      <c r="H283" s="457">
        <v>1</v>
      </c>
      <c r="I283" s="299">
        <f t="shared" si="24"/>
        <v>1</v>
      </c>
      <c r="J283" s="299">
        <f t="shared" si="25"/>
        <v>1</v>
      </c>
    </row>
    <row r="284" spans="1:10">
      <c r="A284" s="91" t="s">
        <v>1924</v>
      </c>
      <c r="B284" s="91" t="s">
        <v>214</v>
      </c>
      <c r="C284" s="469" t="s">
        <v>2400</v>
      </c>
      <c r="D284" s="437" t="s">
        <v>2401</v>
      </c>
      <c r="E284" s="173"/>
      <c r="F284" s="400"/>
      <c r="G284" s="173">
        <v>4</v>
      </c>
      <c r="H284" s="457">
        <v>3</v>
      </c>
      <c r="I284" s="299">
        <f t="shared" si="24"/>
        <v>4</v>
      </c>
      <c r="J284" s="299">
        <f t="shared" si="25"/>
        <v>3</v>
      </c>
    </row>
    <row r="285" spans="1:10" ht="25.5">
      <c r="A285" s="91" t="s">
        <v>1924</v>
      </c>
      <c r="B285" s="91" t="s">
        <v>214</v>
      </c>
      <c r="C285" s="469" t="s">
        <v>2402</v>
      </c>
      <c r="D285" s="437" t="s">
        <v>2403</v>
      </c>
      <c r="E285" s="173"/>
      <c r="F285" s="400"/>
      <c r="G285" s="173">
        <v>4</v>
      </c>
      <c r="H285" s="457">
        <v>1</v>
      </c>
      <c r="I285" s="299">
        <f t="shared" si="24"/>
        <v>4</v>
      </c>
      <c r="J285" s="299">
        <f t="shared" si="25"/>
        <v>1</v>
      </c>
    </row>
    <row r="286" spans="1:10">
      <c r="A286" s="91" t="s">
        <v>1924</v>
      </c>
      <c r="B286" s="91" t="s">
        <v>214</v>
      </c>
      <c r="C286" s="469" t="s">
        <v>2404</v>
      </c>
      <c r="D286" s="437" t="s">
        <v>2405</v>
      </c>
      <c r="E286" s="173"/>
      <c r="F286" s="400"/>
      <c r="G286" s="173">
        <v>3</v>
      </c>
      <c r="H286" s="457">
        <v>2</v>
      </c>
      <c r="I286" s="299">
        <f t="shared" si="24"/>
        <v>3</v>
      </c>
      <c r="J286" s="299">
        <f t="shared" si="25"/>
        <v>2</v>
      </c>
    </row>
    <row r="287" spans="1:10">
      <c r="A287" s="91" t="s">
        <v>1924</v>
      </c>
      <c r="B287" s="91" t="s">
        <v>214</v>
      </c>
      <c r="C287" s="469" t="s">
        <v>2406</v>
      </c>
      <c r="D287" s="437" t="s">
        <v>2407</v>
      </c>
      <c r="E287" s="173"/>
      <c r="F287" s="400"/>
      <c r="G287" s="173">
        <v>3</v>
      </c>
      <c r="H287" s="457">
        <v>1</v>
      </c>
      <c r="I287" s="299">
        <f t="shared" si="24"/>
        <v>3</v>
      </c>
      <c r="J287" s="299">
        <f t="shared" si="25"/>
        <v>1</v>
      </c>
    </row>
    <row r="288" spans="1:10">
      <c r="A288" s="91" t="s">
        <v>1924</v>
      </c>
      <c r="B288" s="91" t="s">
        <v>214</v>
      </c>
      <c r="C288" s="469" t="s">
        <v>2408</v>
      </c>
      <c r="D288" s="437" t="s">
        <v>2409</v>
      </c>
      <c r="E288" s="173"/>
      <c r="F288" s="400"/>
      <c r="G288" s="91"/>
      <c r="H288" s="460">
        <v>1</v>
      </c>
      <c r="I288" s="299">
        <f t="shared" si="24"/>
        <v>0</v>
      </c>
      <c r="J288" s="299">
        <f t="shared" si="25"/>
        <v>1</v>
      </c>
    </row>
    <row r="289" spans="1:10">
      <c r="A289" s="91" t="s">
        <v>1924</v>
      </c>
      <c r="B289" s="91" t="s">
        <v>214</v>
      </c>
      <c r="C289" s="469" t="s">
        <v>2410</v>
      </c>
      <c r="D289" s="437" t="s">
        <v>2411</v>
      </c>
      <c r="E289" s="173"/>
      <c r="F289" s="400"/>
      <c r="G289" s="91"/>
      <c r="H289" s="460">
        <v>1</v>
      </c>
      <c r="I289" s="299">
        <f t="shared" si="24"/>
        <v>0</v>
      </c>
      <c r="J289" s="299">
        <f t="shared" si="25"/>
        <v>1</v>
      </c>
    </row>
    <row r="290" spans="1:10">
      <c r="A290" s="91" t="s">
        <v>1924</v>
      </c>
      <c r="B290" s="91" t="s">
        <v>214</v>
      </c>
      <c r="C290" s="469" t="s">
        <v>2412</v>
      </c>
      <c r="D290" s="437" t="s">
        <v>2413</v>
      </c>
      <c r="E290" s="173"/>
      <c r="F290" s="400"/>
      <c r="G290" s="91"/>
      <c r="H290" s="460">
        <v>1</v>
      </c>
      <c r="I290" s="299">
        <f t="shared" si="24"/>
        <v>0</v>
      </c>
      <c r="J290" s="299">
        <f t="shared" si="25"/>
        <v>1</v>
      </c>
    </row>
    <row r="291" spans="1:10">
      <c r="A291" s="91" t="s">
        <v>1924</v>
      </c>
      <c r="B291" s="91" t="s">
        <v>214</v>
      </c>
      <c r="C291" s="469" t="s">
        <v>2414</v>
      </c>
      <c r="D291" s="437" t="s">
        <v>2415</v>
      </c>
      <c r="E291" s="173"/>
      <c r="F291" s="400"/>
      <c r="G291" s="91"/>
      <c r="H291" s="460">
        <v>1</v>
      </c>
      <c r="I291" s="299">
        <f t="shared" si="24"/>
        <v>0</v>
      </c>
      <c r="J291" s="299">
        <f t="shared" si="25"/>
        <v>1</v>
      </c>
    </row>
    <row r="292" spans="1:10" ht="38.25">
      <c r="A292" s="91" t="s">
        <v>1924</v>
      </c>
      <c r="B292" s="91" t="s">
        <v>214</v>
      </c>
      <c r="C292" s="469" t="s">
        <v>2416</v>
      </c>
      <c r="D292" s="437" t="s">
        <v>2417</v>
      </c>
      <c r="E292" s="173"/>
      <c r="F292" s="400"/>
      <c r="G292" s="173">
        <v>1</v>
      </c>
      <c r="H292" s="460">
        <v>1</v>
      </c>
      <c r="I292" s="299">
        <f t="shared" si="24"/>
        <v>1</v>
      </c>
      <c r="J292" s="299">
        <f t="shared" si="25"/>
        <v>1</v>
      </c>
    </row>
    <row r="293" spans="1:10">
      <c r="A293" s="91" t="s">
        <v>1924</v>
      </c>
      <c r="B293" s="91" t="s">
        <v>214</v>
      </c>
      <c r="C293" s="469" t="s">
        <v>2418</v>
      </c>
      <c r="D293" s="437" t="s">
        <v>2419</v>
      </c>
      <c r="E293" s="173"/>
      <c r="F293" s="400"/>
      <c r="G293" s="173">
        <v>1</v>
      </c>
      <c r="H293" s="460">
        <v>1</v>
      </c>
      <c r="I293" s="299">
        <f t="shared" si="24"/>
        <v>1</v>
      </c>
      <c r="J293" s="299">
        <f t="shared" si="25"/>
        <v>1</v>
      </c>
    </row>
    <row r="294" spans="1:10">
      <c r="A294" s="91" t="s">
        <v>1924</v>
      </c>
      <c r="B294" s="91" t="s">
        <v>214</v>
      </c>
      <c r="C294" s="469" t="s">
        <v>2420</v>
      </c>
      <c r="D294" s="437" t="s">
        <v>2421</v>
      </c>
      <c r="E294" s="173"/>
      <c r="F294" s="400"/>
      <c r="G294" s="91"/>
      <c r="H294" s="460">
        <v>1</v>
      </c>
      <c r="I294" s="299">
        <f t="shared" si="24"/>
        <v>0</v>
      </c>
      <c r="J294" s="299">
        <f t="shared" si="25"/>
        <v>1</v>
      </c>
    </row>
    <row r="295" spans="1:10">
      <c r="A295" s="91" t="s">
        <v>1924</v>
      </c>
      <c r="B295" s="91" t="s">
        <v>214</v>
      </c>
      <c r="C295" s="469" t="s">
        <v>2422</v>
      </c>
      <c r="D295" s="437" t="s">
        <v>2423</v>
      </c>
      <c r="E295" s="173"/>
      <c r="F295" s="400"/>
      <c r="G295" s="91"/>
      <c r="H295" s="460">
        <v>1</v>
      </c>
      <c r="I295" s="299">
        <f t="shared" si="24"/>
        <v>0</v>
      </c>
      <c r="J295" s="299">
        <f t="shared" si="25"/>
        <v>1</v>
      </c>
    </row>
    <row r="296" spans="1:10">
      <c r="A296" s="91" t="s">
        <v>1924</v>
      </c>
      <c r="B296" s="91" t="s">
        <v>214</v>
      </c>
      <c r="C296" s="469" t="s">
        <v>2424</v>
      </c>
      <c r="D296" s="437" t="s">
        <v>2425</v>
      </c>
      <c r="E296" s="173"/>
      <c r="F296" s="400"/>
      <c r="G296" s="91"/>
      <c r="H296" s="460">
        <v>1</v>
      </c>
      <c r="I296" s="299">
        <f t="shared" si="24"/>
        <v>0</v>
      </c>
      <c r="J296" s="299">
        <f t="shared" si="25"/>
        <v>1</v>
      </c>
    </row>
    <row r="297" spans="1:10">
      <c r="A297" s="91" t="s">
        <v>1924</v>
      </c>
      <c r="B297" s="91" t="s">
        <v>214</v>
      </c>
      <c r="C297" s="469" t="s">
        <v>2426</v>
      </c>
      <c r="D297" s="437" t="s">
        <v>2427</v>
      </c>
      <c r="E297" s="173"/>
      <c r="F297" s="400"/>
      <c r="G297" s="91"/>
      <c r="H297" s="460">
        <v>1</v>
      </c>
      <c r="I297" s="299">
        <f t="shared" si="24"/>
        <v>0</v>
      </c>
      <c r="J297" s="299">
        <f t="shared" si="25"/>
        <v>1</v>
      </c>
    </row>
    <row r="298" spans="1:10">
      <c r="A298" s="91" t="s">
        <v>1924</v>
      </c>
      <c r="B298" s="91" t="s">
        <v>214</v>
      </c>
      <c r="C298" s="469" t="s">
        <v>2428</v>
      </c>
      <c r="D298" s="437" t="s">
        <v>2429</v>
      </c>
      <c r="E298" s="173"/>
      <c r="F298" s="400"/>
      <c r="G298" s="91"/>
      <c r="H298" s="460">
        <v>1</v>
      </c>
      <c r="I298" s="299">
        <f t="shared" si="24"/>
        <v>0</v>
      </c>
      <c r="J298" s="299">
        <f t="shared" si="25"/>
        <v>1</v>
      </c>
    </row>
    <row r="299" spans="1:10">
      <c r="A299" s="91" t="s">
        <v>1924</v>
      </c>
      <c r="B299" s="91" t="s">
        <v>214</v>
      </c>
      <c r="C299" s="469" t="s">
        <v>2430</v>
      </c>
      <c r="D299" s="470" t="s">
        <v>2431</v>
      </c>
      <c r="E299" s="173"/>
      <c r="F299" s="400"/>
      <c r="G299" s="173">
        <v>1</v>
      </c>
      <c r="H299" s="460">
        <v>1</v>
      </c>
      <c r="I299" s="299">
        <f t="shared" si="24"/>
        <v>1</v>
      </c>
      <c r="J299" s="299">
        <f t="shared" si="25"/>
        <v>1</v>
      </c>
    </row>
    <row r="300" spans="1:10">
      <c r="A300" s="91" t="s">
        <v>1924</v>
      </c>
      <c r="B300" s="91" t="s">
        <v>214</v>
      </c>
      <c r="C300" s="469" t="s">
        <v>2432</v>
      </c>
      <c r="D300" s="437" t="s">
        <v>2433</v>
      </c>
      <c r="E300" s="173">
        <v>1</v>
      </c>
      <c r="F300" s="438">
        <v>4</v>
      </c>
      <c r="G300" s="173">
        <v>2</v>
      </c>
      <c r="H300" s="458">
        <v>1</v>
      </c>
      <c r="I300" s="299">
        <f t="shared" si="24"/>
        <v>3</v>
      </c>
      <c r="J300" s="299">
        <f t="shared" si="25"/>
        <v>5</v>
      </c>
    </row>
    <row r="301" spans="1:10">
      <c r="A301" s="91" t="s">
        <v>1924</v>
      </c>
      <c r="B301" s="91" t="s">
        <v>214</v>
      </c>
      <c r="C301" s="469" t="s">
        <v>2434</v>
      </c>
      <c r="D301" s="136" t="s">
        <v>2435</v>
      </c>
      <c r="E301" s="173">
        <v>12</v>
      </c>
      <c r="F301" s="438">
        <v>15</v>
      </c>
      <c r="G301" s="173">
        <v>18</v>
      </c>
      <c r="H301" s="457">
        <v>20</v>
      </c>
      <c r="I301" s="299">
        <f t="shared" si="24"/>
        <v>30</v>
      </c>
      <c r="J301" s="299">
        <f t="shared" si="25"/>
        <v>35</v>
      </c>
    </row>
    <row r="302" spans="1:10">
      <c r="A302" s="91" t="s">
        <v>1924</v>
      </c>
      <c r="B302" s="91" t="s">
        <v>214</v>
      </c>
      <c r="C302" s="469" t="s">
        <v>2436</v>
      </c>
      <c r="D302" s="437" t="s">
        <v>2437</v>
      </c>
      <c r="E302" s="173"/>
      <c r="F302" s="438">
        <v>1</v>
      </c>
      <c r="G302" s="91"/>
      <c r="H302" s="457"/>
      <c r="I302" s="299">
        <f t="shared" si="24"/>
        <v>0</v>
      </c>
      <c r="J302" s="299">
        <f t="shared" si="25"/>
        <v>1</v>
      </c>
    </row>
    <row r="303" spans="1:10">
      <c r="A303" s="91" t="s">
        <v>1924</v>
      </c>
      <c r="B303" s="91" t="s">
        <v>214</v>
      </c>
      <c r="C303" s="469" t="s">
        <v>2438</v>
      </c>
      <c r="D303" s="437" t="s">
        <v>2439</v>
      </c>
      <c r="E303" s="173"/>
      <c r="F303" s="438">
        <v>1</v>
      </c>
      <c r="G303" s="91"/>
      <c r="H303" s="457"/>
      <c r="I303" s="299">
        <f t="shared" si="24"/>
        <v>0</v>
      </c>
      <c r="J303" s="299">
        <f t="shared" si="25"/>
        <v>1</v>
      </c>
    </row>
    <row r="304" spans="1:10">
      <c r="A304" s="91" t="s">
        <v>1924</v>
      </c>
      <c r="B304" s="91" t="s">
        <v>214</v>
      </c>
      <c r="C304" s="469" t="s">
        <v>2440</v>
      </c>
      <c r="D304" s="437" t="s">
        <v>2441</v>
      </c>
      <c r="E304" s="173"/>
      <c r="F304" s="400"/>
      <c r="G304" s="91"/>
      <c r="H304" s="457">
        <v>1</v>
      </c>
      <c r="I304" s="299">
        <f t="shared" si="24"/>
        <v>0</v>
      </c>
      <c r="J304" s="299">
        <f t="shared" si="25"/>
        <v>1</v>
      </c>
    </row>
    <row r="305" spans="1:10">
      <c r="A305" s="91" t="s">
        <v>1924</v>
      </c>
      <c r="B305" s="91" t="s">
        <v>214</v>
      </c>
      <c r="C305" s="469" t="s">
        <v>2442</v>
      </c>
      <c r="D305" s="437" t="s">
        <v>2443</v>
      </c>
      <c r="E305" s="173"/>
      <c r="F305" s="400"/>
      <c r="G305" s="91"/>
      <c r="H305" s="457">
        <v>1</v>
      </c>
      <c r="I305" s="299">
        <f t="shared" si="24"/>
        <v>0</v>
      </c>
      <c r="J305" s="299">
        <f t="shared" si="25"/>
        <v>1</v>
      </c>
    </row>
    <row r="306" spans="1:10">
      <c r="A306" s="91" t="s">
        <v>1924</v>
      </c>
      <c r="B306" s="91" t="s">
        <v>214</v>
      </c>
      <c r="C306" s="469" t="s">
        <v>2444</v>
      </c>
      <c r="D306" s="437" t="s">
        <v>2445</v>
      </c>
      <c r="E306" s="173">
        <v>1</v>
      </c>
      <c r="F306" s="400"/>
      <c r="G306" s="173">
        <v>1</v>
      </c>
      <c r="H306" s="457">
        <v>5</v>
      </c>
      <c r="I306" s="299">
        <f t="shared" ref="I306:I367" si="26">SUM(E306,G306)</f>
        <v>2</v>
      </c>
      <c r="J306" s="299">
        <f t="shared" ref="J306:J367" si="27">SUM(F306,H306)</f>
        <v>5</v>
      </c>
    </row>
    <row r="307" spans="1:10">
      <c r="A307" s="91" t="s">
        <v>1924</v>
      </c>
      <c r="B307" s="91" t="s">
        <v>214</v>
      </c>
      <c r="C307" s="469" t="s">
        <v>2446</v>
      </c>
      <c r="D307" s="437" t="s">
        <v>2447</v>
      </c>
      <c r="E307" s="173"/>
      <c r="F307" s="400"/>
      <c r="G307" s="173">
        <v>1</v>
      </c>
      <c r="H307" s="457">
        <v>1</v>
      </c>
      <c r="I307" s="299">
        <f t="shared" si="26"/>
        <v>1</v>
      </c>
      <c r="J307" s="299">
        <f t="shared" si="27"/>
        <v>1</v>
      </c>
    </row>
    <row r="308" spans="1:10">
      <c r="A308" s="91" t="s">
        <v>1924</v>
      </c>
      <c r="B308" s="91" t="s">
        <v>214</v>
      </c>
      <c r="C308" s="469" t="s">
        <v>2448</v>
      </c>
      <c r="D308" s="437" t="s">
        <v>2449</v>
      </c>
      <c r="E308" s="173"/>
      <c r="F308" s="400"/>
      <c r="G308" s="91"/>
      <c r="H308" s="457">
        <v>1</v>
      </c>
      <c r="I308" s="299">
        <f t="shared" si="26"/>
        <v>0</v>
      </c>
      <c r="J308" s="299">
        <f t="shared" si="27"/>
        <v>1</v>
      </c>
    </row>
    <row r="309" spans="1:10">
      <c r="A309" s="91" t="s">
        <v>1924</v>
      </c>
      <c r="B309" s="91" t="s">
        <v>214</v>
      </c>
      <c r="C309" s="469" t="s">
        <v>2450</v>
      </c>
      <c r="D309" s="437" t="s">
        <v>2451</v>
      </c>
      <c r="E309" s="173"/>
      <c r="F309" s="400"/>
      <c r="G309" s="173">
        <v>2</v>
      </c>
      <c r="H309" s="457">
        <v>1</v>
      </c>
      <c r="I309" s="299">
        <f t="shared" si="26"/>
        <v>2</v>
      </c>
      <c r="J309" s="299">
        <f t="shared" si="27"/>
        <v>1</v>
      </c>
    </row>
    <row r="310" spans="1:10">
      <c r="A310" s="91" t="s">
        <v>1924</v>
      </c>
      <c r="B310" s="91" t="s">
        <v>214</v>
      </c>
      <c r="C310" s="469" t="s">
        <v>2452</v>
      </c>
      <c r="D310" s="437" t="s">
        <v>2453</v>
      </c>
      <c r="E310" s="173"/>
      <c r="F310" s="438">
        <v>1</v>
      </c>
      <c r="G310" s="173">
        <v>11</v>
      </c>
      <c r="H310" s="457">
        <v>10</v>
      </c>
      <c r="I310" s="299">
        <f t="shared" si="26"/>
        <v>11</v>
      </c>
      <c r="J310" s="299">
        <f t="shared" si="27"/>
        <v>11</v>
      </c>
    </row>
    <row r="311" spans="1:10">
      <c r="A311" s="91" t="s">
        <v>1924</v>
      </c>
      <c r="B311" s="91" t="s">
        <v>214</v>
      </c>
      <c r="C311" s="469" t="s">
        <v>2454</v>
      </c>
      <c r="D311" s="437" t="s">
        <v>2455</v>
      </c>
      <c r="E311" s="173"/>
      <c r="F311" s="400"/>
      <c r="G311" s="173">
        <v>9</v>
      </c>
      <c r="H311" s="457">
        <v>9</v>
      </c>
      <c r="I311" s="299">
        <f t="shared" si="26"/>
        <v>9</v>
      </c>
      <c r="J311" s="299">
        <f t="shared" si="27"/>
        <v>9</v>
      </c>
    </row>
    <row r="312" spans="1:10">
      <c r="A312" s="91" t="s">
        <v>1924</v>
      </c>
      <c r="B312" s="91" t="s">
        <v>214</v>
      </c>
      <c r="C312" s="469" t="s">
        <v>2456</v>
      </c>
      <c r="D312" s="136" t="s">
        <v>2457</v>
      </c>
      <c r="E312" s="173"/>
      <c r="F312" s="438">
        <v>2</v>
      </c>
      <c r="G312" s="173">
        <v>9</v>
      </c>
      <c r="H312" s="457">
        <v>4</v>
      </c>
      <c r="I312" s="299">
        <f t="shared" si="26"/>
        <v>9</v>
      </c>
      <c r="J312" s="299">
        <f t="shared" si="27"/>
        <v>6</v>
      </c>
    </row>
    <row r="313" spans="1:10">
      <c r="A313" s="91" t="s">
        <v>1924</v>
      </c>
      <c r="B313" s="91" t="s">
        <v>214</v>
      </c>
      <c r="C313" s="469" t="s">
        <v>2458</v>
      </c>
      <c r="D313" s="437" t="s">
        <v>2459</v>
      </c>
      <c r="E313" s="173"/>
      <c r="F313" s="438">
        <v>1</v>
      </c>
      <c r="G313" s="173">
        <v>11</v>
      </c>
      <c r="H313" s="457">
        <v>9</v>
      </c>
      <c r="I313" s="299">
        <f t="shared" si="26"/>
        <v>11</v>
      </c>
      <c r="J313" s="299">
        <f t="shared" si="27"/>
        <v>10</v>
      </c>
    </row>
    <row r="314" spans="1:10">
      <c r="A314" s="91" t="s">
        <v>1924</v>
      </c>
      <c r="B314" s="91" t="s">
        <v>214</v>
      </c>
      <c r="C314" s="469" t="s">
        <v>2460</v>
      </c>
      <c r="D314" s="437" t="s">
        <v>2461</v>
      </c>
      <c r="E314" s="173"/>
      <c r="F314" s="400"/>
      <c r="G314" s="173">
        <v>4</v>
      </c>
      <c r="H314" s="457">
        <v>2</v>
      </c>
      <c r="I314" s="299">
        <f t="shared" si="26"/>
        <v>4</v>
      </c>
      <c r="J314" s="299">
        <f t="shared" si="27"/>
        <v>2</v>
      </c>
    </row>
    <row r="315" spans="1:10">
      <c r="A315" s="91" t="s">
        <v>1924</v>
      </c>
      <c r="B315" s="91" t="s">
        <v>214</v>
      </c>
      <c r="C315" s="469" t="s">
        <v>2462</v>
      </c>
      <c r="D315" s="437" t="s">
        <v>2463</v>
      </c>
      <c r="E315" s="173"/>
      <c r="F315" s="438">
        <v>2</v>
      </c>
      <c r="G315" s="173">
        <v>15</v>
      </c>
      <c r="H315" s="457">
        <v>13</v>
      </c>
      <c r="I315" s="299">
        <f t="shared" si="26"/>
        <v>15</v>
      </c>
      <c r="J315" s="299">
        <f t="shared" si="27"/>
        <v>15</v>
      </c>
    </row>
    <row r="316" spans="1:10">
      <c r="A316" s="91" t="s">
        <v>1924</v>
      </c>
      <c r="B316" s="91" t="s">
        <v>214</v>
      </c>
      <c r="C316" s="469" t="s">
        <v>2464</v>
      </c>
      <c r="D316" s="437" t="s">
        <v>2465</v>
      </c>
      <c r="E316" s="173"/>
      <c r="F316" s="400"/>
      <c r="G316" s="173">
        <v>1</v>
      </c>
      <c r="H316" s="457">
        <v>1</v>
      </c>
      <c r="I316" s="299">
        <f t="shared" si="26"/>
        <v>1</v>
      </c>
      <c r="J316" s="299">
        <f t="shared" si="27"/>
        <v>1</v>
      </c>
    </row>
    <row r="317" spans="1:10">
      <c r="A317" s="91" t="s">
        <v>1924</v>
      </c>
      <c r="B317" s="91" t="s">
        <v>214</v>
      </c>
      <c r="C317" s="469" t="s">
        <v>2466</v>
      </c>
      <c r="D317" s="437" t="s">
        <v>2467</v>
      </c>
      <c r="E317" s="173"/>
      <c r="F317" s="400"/>
      <c r="G317" s="173">
        <v>3</v>
      </c>
      <c r="H317" s="457">
        <v>3</v>
      </c>
      <c r="I317" s="299">
        <f t="shared" si="26"/>
        <v>3</v>
      </c>
      <c r="J317" s="299">
        <f t="shared" si="27"/>
        <v>3</v>
      </c>
    </row>
    <row r="318" spans="1:10">
      <c r="A318" s="91" t="s">
        <v>1924</v>
      </c>
      <c r="B318" s="91" t="s">
        <v>214</v>
      </c>
      <c r="C318" s="469" t="s">
        <v>2468</v>
      </c>
      <c r="D318" s="437" t="s">
        <v>2469</v>
      </c>
      <c r="E318" s="173"/>
      <c r="F318" s="400"/>
      <c r="G318" s="173">
        <v>2</v>
      </c>
      <c r="H318" s="457">
        <v>1</v>
      </c>
      <c r="I318" s="299">
        <f t="shared" si="26"/>
        <v>2</v>
      </c>
      <c r="J318" s="299">
        <f t="shared" si="27"/>
        <v>1</v>
      </c>
    </row>
    <row r="319" spans="1:10">
      <c r="A319" s="91" t="s">
        <v>1924</v>
      </c>
      <c r="B319" s="91" t="s">
        <v>214</v>
      </c>
      <c r="C319" s="469" t="s">
        <v>2470</v>
      </c>
      <c r="D319" s="437" t="s">
        <v>2471</v>
      </c>
      <c r="E319" s="173"/>
      <c r="F319" s="400"/>
      <c r="G319" s="173">
        <v>13</v>
      </c>
      <c r="H319" s="457">
        <v>7</v>
      </c>
      <c r="I319" s="299">
        <f t="shared" si="26"/>
        <v>13</v>
      </c>
      <c r="J319" s="299">
        <f t="shared" si="27"/>
        <v>7</v>
      </c>
    </row>
    <row r="320" spans="1:10">
      <c r="A320" s="91" t="s">
        <v>1924</v>
      </c>
      <c r="B320" s="91" t="s">
        <v>214</v>
      </c>
      <c r="C320" s="469" t="s">
        <v>2472</v>
      </c>
      <c r="D320" s="437" t="s">
        <v>2473</v>
      </c>
      <c r="E320" s="173"/>
      <c r="F320" s="400"/>
      <c r="G320" s="173">
        <v>11</v>
      </c>
      <c r="H320" s="457">
        <v>5</v>
      </c>
      <c r="I320" s="299">
        <f t="shared" si="26"/>
        <v>11</v>
      </c>
      <c r="J320" s="299">
        <f t="shared" si="27"/>
        <v>5</v>
      </c>
    </row>
    <row r="321" spans="1:10">
      <c r="A321" s="91" t="s">
        <v>1924</v>
      </c>
      <c r="B321" s="91" t="s">
        <v>214</v>
      </c>
      <c r="C321" s="469" t="s">
        <v>2474</v>
      </c>
      <c r="D321" s="437" t="s">
        <v>2475</v>
      </c>
      <c r="E321" s="173"/>
      <c r="F321" s="438">
        <v>2</v>
      </c>
      <c r="G321" s="173">
        <v>37</v>
      </c>
      <c r="H321" s="457">
        <v>28</v>
      </c>
      <c r="I321" s="299">
        <f t="shared" si="26"/>
        <v>37</v>
      </c>
      <c r="J321" s="299">
        <f t="shared" si="27"/>
        <v>30</v>
      </c>
    </row>
    <row r="322" spans="1:10">
      <c r="A322" s="91" t="s">
        <v>1924</v>
      </c>
      <c r="B322" s="91" t="s">
        <v>214</v>
      </c>
      <c r="C322" s="469" t="s">
        <v>2476</v>
      </c>
      <c r="D322" s="437" t="s">
        <v>2477</v>
      </c>
      <c r="E322" s="173"/>
      <c r="F322" s="400"/>
      <c r="G322" s="91"/>
      <c r="H322" s="457">
        <v>1</v>
      </c>
      <c r="I322" s="299">
        <f t="shared" si="26"/>
        <v>0</v>
      </c>
      <c r="J322" s="299">
        <f t="shared" si="27"/>
        <v>1</v>
      </c>
    </row>
    <row r="323" spans="1:10">
      <c r="A323" s="91" t="s">
        <v>1924</v>
      </c>
      <c r="B323" s="91" t="s">
        <v>214</v>
      </c>
      <c r="C323" s="469" t="s">
        <v>2478</v>
      </c>
      <c r="D323" s="437" t="s">
        <v>2479</v>
      </c>
      <c r="E323" s="173"/>
      <c r="F323" s="400"/>
      <c r="G323" s="173">
        <v>9</v>
      </c>
      <c r="H323" s="457">
        <v>5</v>
      </c>
      <c r="I323" s="299">
        <f t="shared" si="26"/>
        <v>9</v>
      </c>
      <c r="J323" s="299">
        <f t="shared" si="27"/>
        <v>5</v>
      </c>
    </row>
    <row r="324" spans="1:10">
      <c r="A324" s="91" t="s">
        <v>1924</v>
      </c>
      <c r="B324" s="91" t="s">
        <v>214</v>
      </c>
      <c r="C324" s="469" t="s">
        <v>2480</v>
      </c>
      <c r="D324" s="437" t="s">
        <v>2481</v>
      </c>
      <c r="E324" s="173"/>
      <c r="F324" s="400"/>
      <c r="G324" s="173">
        <v>2</v>
      </c>
      <c r="H324" s="457">
        <v>1</v>
      </c>
      <c r="I324" s="299">
        <f t="shared" si="26"/>
        <v>2</v>
      </c>
      <c r="J324" s="299">
        <f t="shared" si="27"/>
        <v>1</v>
      </c>
    </row>
    <row r="325" spans="1:10">
      <c r="A325" s="91" t="s">
        <v>1924</v>
      </c>
      <c r="B325" s="91" t="s">
        <v>214</v>
      </c>
      <c r="C325" s="469" t="s">
        <v>2482</v>
      </c>
      <c r="D325" s="437" t="s">
        <v>2483</v>
      </c>
      <c r="E325" s="173"/>
      <c r="F325" s="400"/>
      <c r="G325" s="173">
        <v>1</v>
      </c>
      <c r="H325" s="457">
        <v>4</v>
      </c>
      <c r="I325" s="299">
        <f t="shared" si="26"/>
        <v>1</v>
      </c>
      <c r="J325" s="299">
        <f t="shared" si="27"/>
        <v>4</v>
      </c>
    </row>
    <row r="326" spans="1:10">
      <c r="A326" s="91" t="s">
        <v>1924</v>
      </c>
      <c r="B326" s="91" t="s">
        <v>214</v>
      </c>
      <c r="C326" s="469" t="s">
        <v>2484</v>
      </c>
      <c r="D326" s="437" t="s">
        <v>2485</v>
      </c>
      <c r="E326" s="173"/>
      <c r="F326" s="400"/>
      <c r="G326" s="91"/>
      <c r="H326" s="457">
        <v>2</v>
      </c>
      <c r="I326" s="299">
        <f t="shared" si="26"/>
        <v>0</v>
      </c>
      <c r="J326" s="299">
        <f t="shared" si="27"/>
        <v>2</v>
      </c>
    </row>
    <row r="327" spans="1:10">
      <c r="A327" s="91" t="s">
        <v>1924</v>
      </c>
      <c r="B327" s="91" t="s">
        <v>214</v>
      </c>
      <c r="C327" s="469" t="s">
        <v>2486</v>
      </c>
      <c r="D327" s="437" t="s">
        <v>2487</v>
      </c>
      <c r="E327" s="173"/>
      <c r="F327" s="400"/>
      <c r="G327" s="173">
        <v>2</v>
      </c>
      <c r="H327" s="457">
        <v>1</v>
      </c>
      <c r="I327" s="299">
        <f t="shared" si="26"/>
        <v>2</v>
      </c>
      <c r="J327" s="299">
        <f t="shared" si="27"/>
        <v>1</v>
      </c>
    </row>
    <row r="328" spans="1:10">
      <c r="A328" s="91" t="s">
        <v>1924</v>
      </c>
      <c r="B328" s="91" t="s">
        <v>214</v>
      </c>
      <c r="C328" s="469" t="s">
        <v>2488</v>
      </c>
      <c r="D328" s="437" t="s">
        <v>2489</v>
      </c>
      <c r="E328" s="173"/>
      <c r="F328" s="400"/>
      <c r="G328" s="91"/>
      <c r="H328" s="460">
        <v>1</v>
      </c>
      <c r="I328" s="299">
        <f t="shared" si="26"/>
        <v>0</v>
      </c>
      <c r="J328" s="299">
        <f t="shared" si="27"/>
        <v>1</v>
      </c>
    </row>
    <row r="329" spans="1:10">
      <c r="A329" s="91" t="s">
        <v>1924</v>
      </c>
      <c r="B329" s="91" t="s">
        <v>214</v>
      </c>
      <c r="C329" s="469" t="s">
        <v>2490</v>
      </c>
      <c r="D329" s="437" t="s">
        <v>2491</v>
      </c>
      <c r="E329" s="173"/>
      <c r="F329" s="400"/>
      <c r="G329" s="91"/>
      <c r="H329" s="460">
        <v>1</v>
      </c>
      <c r="I329" s="299">
        <f t="shared" si="26"/>
        <v>0</v>
      </c>
      <c r="J329" s="299">
        <f t="shared" si="27"/>
        <v>1</v>
      </c>
    </row>
    <row r="330" spans="1:10">
      <c r="A330" s="91" t="s">
        <v>1924</v>
      </c>
      <c r="B330" s="91" t="s">
        <v>214</v>
      </c>
      <c r="C330" s="469" t="s">
        <v>2492</v>
      </c>
      <c r="D330" s="437" t="s">
        <v>2493</v>
      </c>
      <c r="E330" s="173"/>
      <c r="F330" s="400"/>
      <c r="G330" s="173">
        <v>1</v>
      </c>
      <c r="H330" s="460">
        <v>1</v>
      </c>
      <c r="I330" s="299">
        <f t="shared" si="26"/>
        <v>1</v>
      </c>
      <c r="J330" s="299">
        <f t="shared" si="27"/>
        <v>1</v>
      </c>
    </row>
    <row r="331" spans="1:10">
      <c r="A331" s="91" t="s">
        <v>1924</v>
      </c>
      <c r="B331" s="91" t="s">
        <v>214</v>
      </c>
      <c r="C331" s="469" t="s">
        <v>2494</v>
      </c>
      <c r="D331" s="437" t="s">
        <v>2495</v>
      </c>
      <c r="E331" s="173"/>
      <c r="F331" s="400"/>
      <c r="G331" s="173">
        <v>4</v>
      </c>
      <c r="H331" s="460">
        <v>1</v>
      </c>
      <c r="I331" s="299">
        <f t="shared" si="26"/>
        <v>4</v>
      </c>
      <c r="J331" s="299">
        <f t="shared" si="27"/>
        <v>1</v>
      </c>
    </row>
    <row r="332" spans="1:10">
      <c r="A332" s="91" t="s">
        <v>1924</v>
      </c>
      <c r="B332" s="91" t="s">
        <v>214</v>
      </c>
      <c r="C332" s="469" t="s">
        <v>2496</v>
      </c>
      <c r="D332" s="437" t="s">
        <v>2497</v>
      </c>
      <c r="E332" s="173"/>
      <c r="F332" s="400"/>
      <c r="G332" s="91"/>
      <c r="H332" s="457">
        <v>1</v>
      </c>
      <c r="I332" s="299">
        <f t="shared" si="26"/>
        <v>0</v>
      </c>
      <c r="J332" s="299">
        <f t="shared" si="27"/>
        <v>1</v>
      </c>
    </row>
    <row r="333" spans="1:10">
      <c r="A333" s="91" t="s">
        <v>1924</v>
      </c>
      <c r="B333" s="91" t="s">
        <v>214</v>
      </c>
      <c r="C333" s="469" t="s">
        <v>2498</v>
      </c>
      <c r="D333" s="437" t="s">
        <v>2499</v>
      </c>
      <c r="E333" s="173"/>
      <c r="F333" s="400"/>
      <c r="G333" s="91"/>
      <c r="H333" s="457">
        <v>1</v>
      </c>
      <c r="I333" s="299">
        <f t="shared" si="26"/>
        <v>0</v>
      </c>
      <c r="J333" s="299">
        <f t="shared" si="27"/>
        <v>1</v>
      </c>
    </row>
    <row r="334" spans="1:10">
      <c r="A334" s="91" t="s">
        <v>1924</v>
      </c>
      <c r="B334" s="91" t="s">
        <v>214</v>
      </c>
      <c r="C334" s="469" t="s">
        <v>2500</v>
      </c>
      <c r="D334" s="437" t="s">
        <v>2501</v>
      </c>
      <c r="E334" s="173"/>
      <c r="F334" s="400"/>
      <c r="G334" s="173">
        <v>4</v>
      </c>
      <c r="H334" s="458">
        <v>5</v>
      </c>
      <c r="I334" s="299">
        <f t="shared" si="26"/>
        <v>4</v>
      </c>
      <c r="J334" s="299">
        <f t="shared" si="27"/>
        <v>5</v>
      </c>
    </row>
    <row r="335" spans="1:10">
      <c r="A335" s="91" t="s">
        <v>1924</v>
      </c>
      <c r="B335" s="91" t="s">
        <v>214</v>
      </c>
      <c r="C335" s="469" t="s">
        <v>2502</v>
      </c>
      <c r="D335" s="437" t="s">
        <v>2503</v>
      </c>
      <c r="E335" s="173"/>
      <c r="F335" s="400"/>
      <c r="G335" s="173">
        <v>2</v>
      </c>
      <c r="H335" s="457">
        <v>1</v>
      </c>
      <c r="I335" s="299">
        <f t="shared" si="26"/>
        <v>2</v>
      </c>
      <c r="J335" s="299">
        <f t="shared" si="27"/>
        <v>1</v>
      </c>
    </row>
    <row r="336" spans="1:10" ht="25.5">
      <c r="A336" s="91" t="s">
        <v>1924</v>
      </c>
      <c r="B336" s="91" t="s">
        <v>214</v>
      </c>
      <c r="C336" s="469" t="s">
        <v>2504</v>
      </c>
      <c r="D336" s="437" t="s">
        <v>2505</v>
      </c>
      <c r="E336" s="173"/>
      <c r="F336" s="400"/>
      <c r="G336" s="173">
        <v>3</v>
      </c>
      <c r="H336" s="457">
        <v>2</v>
      </c>
      <c r="I336" s="299">
        <f t="shared" si="26"/>
        <v>3</v>
      </c>
      <c r="J336" s="299">
        <f t="shared" si="27"/>
        <v>2</v>
      </c>
    </row>
    <row r="337" spans="1:10" ht="25.5">
      <c r="A337" s="91" t="s">
        <v>1924</v>
      </c>
      <c r="B337" s="91" t="s">
        <v>214</v>
      </c>
      <c r="C337" s="469" t="s">
        <v>2506</v>
      </c>
      <c r="D337" s="437" t="s">
        <v>2507</v>
      </c>
      <c r="E337" s="173"/>
      <c r="F337" s="400"/>
      <c r="G337" s="173">
        <v>8</v>
      </c>
      <c r="H337" s="457">
        <v>4</v>
      </c>
      <c r="I337" s="299">
        <f t="shared" si="26"/>
        <v>8</v>
      </c>
      <c r="J337" s="299">
        <f t="shared" si="27"/>
        <v>4</v>
      </c>
    </row>
    <row r="338" spans="1:10" ht="38.25">
      <c r="A338" s="91" t="s">
        <v>1924</v>
      </c>
      <c r="B338" s="91" t="s">
        <v>214</v>
      </c>
      <c r="C338" s="469" t="s">
        <v>2508</v>
      </c>
      <c r="D338" s="437" t="s">
        <v>2509</v>
      </c>
      <c r="E338" s="173"/>
      <c r="F338" s="438">
        <v>3</v>
      </c>
      <c r="G338" s="173">
        <v>13</v>
      </c>
      <c r="H338" s="457">
        <v>6</v>
      </c>
      <c r="I338" s="299">
        <f t="shared" si="26"/>
        <v>13</v>
      </c>
      <c r="J338" s="299">
        <f t="shared" si="27"/>
        <v>9</v>
      </c>
    </row>
    <row r="339" spans="1:10">
      <c r="A339" s="91" t="s">
        <v>1924</v>
      </c>
      <c r="B339" s="91" t="s">
        <v>214</v>
      </c>
      <c r="C339" s="469" t="s">
        <v>2510</v>
      </c>
      <c r="D339" s="437" t="s">
        <v>2511</v>
      </c>
      <c r="E339" s="173"/>
      <c r="F339" s="400"/>
      <c r="G339" s="91"/>
      <c r="H339" s="457">
        <v>1</v>
      </c>
      <c r="I339" s="299">
        <f t="shared" si="26"/>
        <v>0</v>
      </c>
      <c r="J339" s="299">
        <f t="shared" si="27"/>
        <v>1</v>
      </c>
    </row>
    <row r="340" spans="1:10">
      <c r="A340" s="91" t="s">
        <v>1924</v>
      </c>
      <c r="B340" s="91" t="s">
        <v>214</v>
      </c>
      <c r="C340" s="469" t="s">
        <v>2512</v>
      </c>
      <c r="D340" s="437" t="s">
        <v>2513</v>
      </c>
      <c r="E340" s="173"/>
      <c r="F340" s="400"/>
      <c r="G340" s="91"/>
      <c r="H340" s="460">
        <v>1</v>
      </c>
      <c r="I340" s="299">
        <f t="shared" si="26"/>
        <v>0</v>
      </c>
      <c r="J340" s="299">
        <f t="shared" si="27"/>
        <v>1</v>
      </c>
    </row>
    <row r="341" spans="1:10">
      <c r="A341" s="91" t="s">
        <v>1924</v>
      </c>
      <c r="B341" s="91" t="s">
        <v>214</v>
      </c>
      <c r="C341" s="469" t="s">
        <v>2514</v>
      </c>
      <c r="D341" s="437" t="s">
        <v>2515</v>
      </c>
      <c r="E341" s="173"/>
      <c r="F341" s="400"/>
      <c r="G341" s="91"/>
      <c r="H341" s="460">
        <v>1</v>
      </c>
      <c r="I341" s="299">
        <f t="shared" si="26"/>
        <v>0</v>
      </c>
      <c r="J341" s="299">
        <f t="shared" si="27"/>
        <v>1</v>
      </c>
    </row>
    <row r="342" spans="1:10">
      <c r="A342" s="91" t="s">
        <v>1924</v>
      </c>
      <c r="B342" s="91" t="s">
        <v>214</v>
      </c>
      <c r="C342" s="469" t="s">
        <v>2516</v>
      </c>
      <c r="D342" s="437" t="s">
        <v>2517</v>
      </c>
      <c r="E342" s="173"/>
      <c r="F342" s="400"/>
      <c r="G342" s="91"/>
      <c r="H342" s="460">
        <v>1</v>
      </c>
      <c r="I342" s="299">
        <f t="shared" si="26"/>
        <v>0</v>
      </c>
      <c r="J342" s="299">
        <f t="shared" si="27"/>
        <v>1</v>
      </c>
    </row>
    <row r="343" spans="1:10">
      <c r="A343" s="91" t="s">
        <v>1924</v>
      </c>
      <c r="B343" s="91" t="s">
        <v>214</v>
      </c>
      <c r="C343" s="469" t="s">
        <v>2518</v>
      </c>
      <c r="D343" s="437" t="s">
        <v>2519</v>
      </c>
      <c r="E343" s="173"/>
      <c r="F343" s="400"/>
      <c r="G343" s="173">
        <v>2</v>
      </c>
      <c r="H343" s="460">
        <v>1</v>
      </c>
      <c r="I343" s="299">
        <f t="shared" si="26"/>
        <v>2</v>
      </c>
      <c r="J343" s="299">
        <f t="shared" si="27"/>
        <v>1</v>
      </c>
    </row>
    <row r="344" spans="1:10">
      <c r="A344" s="91" t="s">
        <v>1924</v>
      </c>
      <c r="B344" s="91" t="s">
        <v>214</v>
      </c>
      <c r="C344" s="469" t="s">
        <v>2520</v>
      </c>
      <c r="D344" s="437" t="s">
        <v>2521</v>
      </c>
      <c r="E344" s="173"/>
      <c r="F344" s="400"/>
      <c r="G344" s="91"/>
      <c r="H344" s="460">
        <v>1</v>
      </c>
      <c r="I344" s="299">
        <f t="shared" si="26"/>
        <v>0</v>
      </c>
      <c r="J344" s="299">
        <f t="shared" si="27"/>
        <v>1</v>
      </c>
    </row>
    <row r="345" spans="1:10">
      <c r="A345" s="91" t="s">
        <v>1924</v>
      </c>
      <c r="B345" s="91" t="s">
        <v>2285</v>
      </c>
      <c r="C345" s="469" t="s">
        <v>2522</v>
      </c>
      <c r="D345" s="136" t="s">
        <v>2523</v>
      </c>
      <c r="E345" s="173">
        <v>9</v>
      </c>
      <c r="F345" s="438">
        <v>14</v>
      </c>
      <c r="G345" s="173">
        <v>14</v>
      </c>
      <c r="H345" s="457">
        <v>8</v>
      </c>
      <c r="I345" s="299">
        <f t="shared" si="26"/>
        <v>23</v>
      </c>
      <c r="J345" s="299">
        <f t="shared" si="27"/>
        <v>22</v>
      </c>
    </row>
    <row r="346" spans="1:10">
      <c r="A346" s="91" t="s">
        <v>1924</v>
      </c>
      <c r="B346" s="91" t="s">
        <v>214</v>
      </c>
      <c r="C346" s="469" t="s">
        <v>2524</v>
      </c>
      <c r="D346" s="437" t="s">
        <v>2525</v>
      </c>
      <c r="E346" s="173">
        <v>1</v>
      </c>
      <c r="F346" s="400"/>
      <c r="G346" s="173">
        <v>4</v>
      </c>
      <c r="H346" s="457">
        <v>1</v>
      </c>
      <c r="I346" s="299">
        <f t="shared" si="26"/>
        <v>5</v>
      </c>
      <c r="J346" s="299">
        <f t="shared" si="27"/>
        <v>1</v>
      </c>
    </row>
    <row r="347" spans="1:10">
      <c r="A347" s="91" t="s">
        <v>1924</v>
      </c>
      <c r="B347" s="91" t="s">
        <v>214</v>
      </c>
      <c r="C347" s="469" t="s">
        <v>2526</v>
      </c>
      <c r="D347" s="437" t="s">
        <v>2527</v>
      </c>
      <c r="E347" s="173"/>
      <c r="F347" s="400"/>
      <c r="G347" s="91"/>
      <c r="H347" s="457">
        <v>1</v>
      </c>
      <c r="I347" s="299">
        <f t="shared" si="26"/>
        <v>0</v>
      </c>
      <c r="J347" s="299">
        <f t="shared" si="27"/>
        <v>1</v>
      </c>
    </row>
    <row r="348" spans="1:10">
      <c r="A348" s="91" t="s">
        <v>1924</v>
      </c>
      <c r="B348" s="91" t="s">
        <v>214</v>
      </c>
      <c r="C348" s="469" t="s">
        <v>2528</v>
      </c>
      <c r="D348" s="437" t="s">
        <v>2529</v>
      </c>
      <c r="E348" s="173"/>
      <c r="F348" s="400"/>
      <c r="G348" s="91"/>
      <c r="H348" s="457">
        <v>2</v>
      </c>
      <c r="I348" s="299">
        <f t="shared" si="26"/>
        <v>0</v>
      </c>
      <c r="J348" s="299">
        <f t="shared" si="27"/>
        <v>2</v>
      </c>
    </row>
    <row r="349" spans="1:10">
      <c r="A349" s="91" t="s">
        <v>1924</v>
      </c>
      <c r="B349" s="91" t="s">
        <v>214</v>
      </c>
      <c r="C349" s="469" t="s">
        <v>2530</v>
      </c>
      <c r="D349" s="437" t="s">
        <v>2531</v>
      </c>
      <c r="E349" s="173">
        <v>2</v>
      </c>
      <c r="F349" s="438"/>
      <c r="G349" s="173">
        <v>3</v>
      </c>
      <c r="H349" s="457">
        <v>3</v>
      </c>
      <c r="I349" s="299">
        <f t="shared" si="26"/>
        <v>5</v>
      </c>
      <c r="J349" s="299">
        <f t="shared" si="27"/>
        <v>3</v>
      </c>
    </row>
    <row r="350" spans="1:10">
      <c r="A350" s="91" t="s">
        <v>1924</v>
      </c>
      <c r="B350" s="91" t="s">
        <v>214</v>
      </c>
      <c r="C350" s="469" t="s">
        <v>2532</v>
      </c>
      <c r="D350" s="437" t="s">
        <v>2533</v>
      </c>
      <c r="E350" s="173"/>
      <c r="F350" s="400"/>
      <c r="G350" s="91"/>
      <c r="H350" s="457">
        <v>1</v>
      </c>
      <c r="I350" s="299">
        <f t="shared" si="26"/>
        <v>0</v>
      </c>
      <c r="J350" s="299">
        <f t="shared" si="27"/>
        <v>1</v>
      </c>
    </row>
    <row r="351" spans="1:10">
      <c r="A351" s="91" t="s">
        <v>1924</v>
      </c>
      <c r="B351" s="91" t="s">
        <v>214</v>
      </c>
      <c r="C351" s="469" t="s">
        <v>2534</v>
      </c>
      <c r="D351" s="437" t="s">
        <v>2535</v>
      </c>
      <c r="E351" s="173"/>
      <c r="F351" s="400"/>
      <c r="G351" s="91">
        <v>83</v>
      </c>
      <c r="H351" s="458">
        <v>80</v>
      </c>
      <c r="I351" s="299">
        <f t="shared" si="26"/>
        <v>83</v>
      </c>
      <c r="J351" s="299">
        <f t="shared" si="27"/>
        <v>80</v>
      </c>
    </row>
    <row r="352" spans="1:10">
      <c r="A352" s="91" t="s">
        <v>1924</v>
      </c>
      <c r="B352" s="91" t="s">
        <v>214</v>
      </c>
      <c r="C352" s="469" t="s">
        <v>2536</v>
      </c>
      <c r="D352" s="437" t="s">
        <v>2537</v>
      </c>
      <c r="E352" s="173"/>
      <c r="F352" s="400"/>
      <c r="G352" s="91"/>
      <c r="H352" s="457">
        <v>1</v>
      </c>
      <c r="I352" s="299">
        <f t="shared" si="26"/>
        <v>0</v>
      </c>
      <c r="J352" s="299">
        <f t="shared" si="27"/>
        <v>1</v>
      </c>
    </row>
    <row r="353" spans="1:10">
      <c r="A353" s="91" t="s">
        <v>1924</v>
      </c>
      <c r="B353" s="91" t="s">
        <v>214</v>
      </c>
      <c r="C353" s="469" t="s">
        <v>2538</v>
      </c>
      <c r="D353" s="437" t="s">
        <v>2539</v>
      </c>
      <c r="E353" s="173"/>
      <c r="F353" s="400"/>
      <c r="G353" s="173">
        <v>1</v>
      </c>
      <c r="H353" s="457">
        <v>1</v>
      </c>
      <c r="I353" s="299">
        <f t="shared" si="26"/>
        <v>1</v>
      </c>
      <c r="J353" s="299">
        <f t="shared" si="27"/>
        <v>1</v>
      </c>
    </row>
    <row r="354" spans="1:10">
      <c r="A354" s="91" t="s">
        <v>1924</v>
      </c>
      <c r="B354" s="91" t="s">
        <v>214</v>
      </c>
      <c r="C354" s="469" t="s">
        <v>2540</v>
      </c>
      <c r="D354" s="437" t="s">
        <v>2541</v>
      </c>
      <c r="E354" s="173"/>
      <c r="F354" s="400"/>
      <c r="G354" s="173">
        <v>4</v>
      </c>
      <c r="H354" s="457">
        <v>2</v>
      </c>
      <c r="I354" s="299">
        <f t="shared" si="26"/>
        <v>4</v>
      </c>
      <c r="J354" s="299">
        <f t="shared" si="27"/>
        <v>2</v>
      </c>
    </row>
    <row r="355" spans="1:10">
      <c r="A355" s="91" t="s">
        <v>1924</v>
      </c>
      <c r="B355" s="91" t="s">
        <v>214</v>
      </c>
      <c r="C355" s="469" t="s">
        <v>2542</v>
      </c>
      <c r="D355" s="437" t="s">
        <v>2543</v>
      </c>
      <c r="E355" s="173"/>
      <c r="F355" s="438">
        <v>1</v>
      </c>
      <c r="G355" s="173">
        <v>1</v>
      </c>
      <c r="H355" s="457">
        <v>4</v>
      </c>
      <c r="I355" s="299">
        <f t="shared" si="26"/>
        <v>1</v>
      </c>
      <c r="J355" s="299">
        <f t="shared" si="27"/>
        <v>5</v>
      </c>
    </row>
    <row r="356" spans="1:10">
      <c r="A356" s="91" t="s">
        <v>1924</v>
      </c>
      <c r="B356" s="91" t="s">
        <v>214</v>
      </c>
      <c r="C356" s="469" t="s">
        <v>2544</v>
      </c>
      <c r="D356" s="437" t="s">
        <v>2545</v>
      </c>
      <c r="E356" s="173"/>
      <c r="F356" s="400"/>
      <c r="G356" s="173">
        <v>1</v>
      </c>
      <c r="H356" s="457">
        <v>1</v>
      </c>
      <c r="I356" s="299">
        <f t="shared" si="26"/>
        <v>1</v>
      </c>
      <c r="J356" s="299">
        <f t="shared" si="27"/>
        <v>1</v>
      </c>
    </row>
    <row r="357" spans="1:10">
      <c r="A357" s="91" t="s">
        <v>1924</v>
      </c>
      <c r="B357" s="91" t="s">
        <v>214</v>
      </c>
      <c r="C357" s="469" t="s">
        <v>2546</v>
      </c>
      <c r="D357" s="437" t="s">
        <v>2547</v>
      </c>
      <c r="E357" s="173">
        <v>1</v>
      </c>
      <c r="F357" s="438">
        <v>2</v>
      </c>
      <c r="G357" s="173">
        <v>7</v>
      </c>
      <c r="H357" s="457">
        <v>1</v>
      </c>
      <c r="I357" s="299">
        <f t="shared" si="26"/>
        <v>8</v>
      </c>
      <c r="J357" s="299">
        <f t="shared" si="27"/>
        <v>3</v>
      </c>
    </row>
    <row r="358" spans="1:10">
      <c r="A358" s="91" t="s">
        <v>1924</v>
      </c>
      <c r="B358" s="91" t="s">
        <v>214</v>
      </c>
      <c r="C358" s="469" t="s">
        <v>2548</v>
      </c>
      <c r="D358" s="437" t="s">
        <v>2549</v>
      </c>
      <c r="E358" s="173"/>
      <c r="F358" s="438">
        <v>1</v>
      </c>
      <c r="G358" s="91"/>
      <c r="H358" s="457">
        <v>1</v>
      </c>
      <c r="I358" s="299">
        <f t="shared" si="26"/>
        <v>0</v>
      </c>
      <c r="J358" s="299">
        <f t="shared" si="27"/>
        <v>2</v>
      </c>
    </row>
    <row r="359" spans="1:10">
      <c r="A359" s="91" t="s">
        <v>1924</v>
      </c>
      <c r="B359" s="91" t="s">
        <v>214</v>
      </c>
      <c r="C359" s="469" t="s">
        <v>2550</v>
      </c>
      <c r="D359" s="437" t="s">
        <v>2551</v>
      </c>
      <c r="E359" s="173"/>
      <c r="F359" s="438">
        <v>1</v>
      </c>
      <c r="G359" s="173">
        <v>1</v>
      </c>
      <c r="H359" s="457"/>
      <c r="I359" s="299">
        <f t="shared" si="26"/>
        <v>1</v>
      </c>
      <c r="J359" s="299">
        <f t="shared" si="27"/>
        <v>1</v>
      </c>
    </row>
    <row r="360" spans="1:10">
      <c r="A360" s="91" t="s">
        <v>1924</v>
      </c>
      <c r="B360" s="91" t="s">
        <v>214</v>
      </c>
      <c r="C360" s="469" t="s">
        <v>2552</v>
      </c>
      <c r="D360" s="437" t="s">
        <v>2553</v>
      </c>
      <c r="E360" s="173"/>
      <c r="F360" s="400"/>
      <c r="G360" s="91"/>
      <c r="H360" s="457">
        <v>2</v>
      </c>
      <c r="I360" s="299">
        <f t="shared" si="26"/>
        <v>0</v>
      </c>
      <c r="J360" s="299">
        <f t="shared" si="27"/>
        <v>2</v>
      </c>
    </row>
    <row r="361" spans="1:10">
      <c r="A361" s="91" t="s">
        <v>1924</v>
      </c>
      <c r="B361" s="91" t="s">
        <v>214</v>
      </c>
      <c r="C361" s="469" t="s">
        <v>2554</v>
      </c>
      <c r="D361" s="437" t="s">
        <v>2555</v>
      </c>
      <c r="E361" s="173"/>
      <c r="F361" s="400"/>
      <c r="G361" s="173">
        <v>1</v>
      </c>
      <c r="H361" s="457">
        <v>1</v>
      </c>
      <c r="I361" s="299">
        <f t="shared" si="26"/>
        <v>1</v>
      </c>
      <c r="J361" s="299">
        <f t="shared" si="27"/>
        <v>1</v>
      </c>
    </row>
    <row r="362" spans="1:10">
      <c r="A362" s="91" t="s">
        <v>1924</v>
      </c>
      <c r="B362" s="91" t="s">
        <v>214</v>
      </c>
      <c r="C362" s="469" t="s">
        <v>2556</v>
      </c>
      <c r="D362" s="437" t="s">
        <v>2557</v>
      </c>
      <c r="E362" s="173"/>
      <c r="F362" s="400"/>
      <c r="G362" s="91"/>
      <c r="H362" s="457">
        <v>1</v>
      </c>
      <c r="I362" s="299">
        <f t="shared" si="26"/>
        <v>0</v>
      </c>
      <c r="J362" s="299">
        <f t="shared" si="27"/>
        <v>1</v>
      </c>
    </row>
    <row r="363" spans="1:10">
      <c r="A363" s="91" t="s">
        <v>1924</v>
      </c>
      <c r="B363" s="91" t="s">
        <v>214</v>
      </c>
      <c r="C363" s="469" t="s">
        <v>2558</v>
      </c>
      <c r="D363" s="437" t="s">
        <v>2559</v>
      </c>
      <c r="E363" s="173"/>
      <c r="F363" s="400"/>
      <c r="G363" s="91"/>
      <c r="H363" s="457">
        <v>1</v>
      </c>
      <c r="I363" s="299">
        <f t="shared" si="26"/>
        <v>0</v>
      </c>
      <c r="J363" s="299">
        <f t="shared" si="27"/>
        <v>1</v>
      </c>
    </row>
    <row r="364" spans="1:10">
      <c r="A364" s="91" t="s">
        <v>1924</v>
      </c>
      <c r="B364" s="91" t="s">
        <v>214</v>
      </c>
      <c r="C364" s="469" t="s">
        <v>2560</v>
      </c>
      <c r="D364" s="437" t="s">
        <v>2561</v>
      </c>
      <c r="E364" s="173"/>
      <c r="F364" s="438"/>
      <c r="G364" s="91"/>
      <c r="H364" s="457"/>
      <c r="I364" s="299">
        <f t="shared" si="26"/>
        <v>0</v>
      </c>
      <c r="J364" s="299">
        <f t="shared" si="27"/>
        <v>0</v>
      </c>
    </row>
    <row r="365" spans="1:10">
      <c r="A365" s="91" t="s">
        <v>1924</v>
      </c>
      <c r="B365" s="91" t="s">
        <v>214</v>
      </c>
      <c r="C365" s="469" t="s">
        <v>2562</v>
      </c>
      <c r="D365" s="437" t="s">
        <v>2563</v>
      </c>
      <c r="E365" s="173"/>
      <c r="F365" s="400"/>
      <c r="G365" s="91">
        <v>1</v>
      </c>
      <c r="H365" s="457">
        <v>1</v>
      </c>
      <c r="I365" s="299">
        <f t="shared" si="26"/>
        <v>1</v>
      </c>
      <c r="J365" s="299">
        <f t="shared" si="27"/>
        <v>1</v>
      </c>
    </row>
    <row r="366" spans="1:10">
      <c r="A366" s="91" t="s">
        <v>1924</v>
      </c>
      <c r="B366" s="91" t="s">
        <v>214</v>
      </c>
      <c r="C366" s="469" t="s">
        <v>2564</v>
      </c>
      <c r="D366" s="437" t="s">
        <v>2565</v>
      </c>
      <c r="E366" s="173"/>
      <c r="F366" s="400"/>
      <c r="G366" s="91">
        <v>692</v>
      </c>
      <c r="H366" s="458">
        <v>700</v>
      </c>
      <c r="I366" s="299">
        <f t="shared" si="26"/>
        <v>692</v>
      </c>
      <c r="J366" s="299">
        <f t="shared" si="27"/>
        <v>700</v>
      </c>
    </row>
    <row r="367" spans="1:10">
      <c r="A367" s="91" t="s">
        <v>1924</v>
      </c>
      <c r="B367" s="91" t="s">
        <v>214</v>
      </c>
      <c r="C367" s="469" t="s">
        <v>2566</v>
      </c>
      <c r="D367" s="473" t="s">
        <v>2567</v>
      </c>
      <c r="E367" s="173"/>
      <c r="F367" s="400"/>
      <c r="G367" s="91"/>
      <c r="H367" s="457">
        <v>1</v>
      </c>
      <c r="I367" s="299">
        <f t="shared" si="26"/>
        <v>0</v>
      </c>
      <c r="J367" s="299">
        <f t="shared" si="27"/>
        <v>1</v>
      </c>
    </row>
    <row r="368" spans="1:10">
      <c r="A368" s="91" t="s">
        <v>1924</v>
      </c>
      <c r="B368" s="91" t="s">
        <v>214</v>
      </c>
      <c r="C368" s="469" t="s">
        <v>2568</v>
      </c>
      <c r="D368" s="473" t="s">
        <v>2569</v>
      </c>
      <c r="E368" s="173"/>
      <c r="F368" s="400"/>
      <c r="G368" s="173">
        <v>1</v>
      </c>
      <c r="H368" s="457">
        <v>1</v>
      </c>
      <c r="I368" s="299">
        <f t="shared" ref="I368:I372" si="28">SUM(E368,G368)</f>
        <v>1</v>
      </c>
      <c r="J368" s="299">
        <f t="shared" ref="J368:J372" si="29">SUM(F368,H368)</f>
        <v>1</v>
      </c>
    </row>
    <row r="369" spans="1:11">
      <c r="A369" s="91" t="s">
        <v>1924</v>
      </c>
      <c r="B369" s="91" t="s">
        <v>214</v>
      </c>
      <c r="C369" s="469" t="s">
        <v>2570</v>
      </c>
      <c r="D369" s="474" t="s">
        <v>2571</v>
      </c>
      <c r="E369" s="173"/>
      <c r="F369" s="400"/>
      <c r="G369" s="91"/>
      <c r="H369" s="457">
        <v>1</v>
      </c>
      <c r="I369" s="299">
        <f t="shared" si="28"/>
        <v>0</v>
      </c>
      <c r="J369" s="299">
        <f t="shared" si="29"/>
        <v>1</v>
      </c>
    </row>
    <row r="370" spans="1:11">
      <c r="A370" s="91" t="s">
        <v>1924</v>
      </c>
      <c r="B370" s="91" t="s">
        <v>214</v>
      </c>
      <c r="C370" s="469" t="s">
        <v>2572</v>
      </c>
      <c r="D370" s="470" t="s">
        <v>2573</v>
      </c>
      <c r="E370" s="173"/>
      <c r="F370" s="400"/>
      <c r="G370" s="173">
        <v>1</v>
      </c>
      <c r="H370" s="457">
        <v>1</v>
      </c>
      <c r="I370" s="299">
        <f t="shared" si="28"/>
        <v>1</v>
      </c>
      <c r="J370" s="299">
        <f t="shared" si="29"/>
        <v>1</v>
      </c>
    </row>
    <row r="371" spans="1:11">
      <c r="A371" s="91" t="s">
        <v>1924</v>
      </c>
      <c r="B371" s="91" t="s">
        <v>214</v>
      </c>
      <c r="C371" s="469" t="s">
        <v>2574</v>
      </c>
      <c r="D371" s="470" t="s">
        <v>2575</v>
      </c>
      <c r="E371" s="173"/>
      <c r="F371" s="400"/>
      <c r="G371" s="91"/>
      <c r="H371" s="457">
        <v>1</v>
      </c>
      <c r="I371" s="299">
        <f t="shared" si="28"/>
        <v>0</v>
      </c>
      <c r="J371" s="299">
        <f t="shared" si="29"/>
        <v>1</v>
      </c>
    </row>
    <row r="372" spans="1:11">
      <c r="A372" s="91" t="s">
        <v>1924</v>
      </c>
      <c r="B372" s="91" t="s">
        <v>214</v>
      </c>
      <c r="C372" s="469" t="s">
        <v>2576</v>
      </c>
      <c r="D372" s="470" t="s">
        <v>2577</v>
      </c>
      <c r="E372" s="173"/>
      <c r="F372" s="400"/>
      <c r="G372" s="91"/>
      <c r="H372" s="457">
        <v>1</v>
      </c>
      <c r="I372" s="299">
        <f t="shared" si="28"/>
        <v>0</v>
      </c>
      <c r="J372" s="299">
        <f t="shared" si="29"/>
        <v>1</v>
      </c>
    </row>
    <row r="373" spans="1:11">
      <c r="A373" s="91" t="s">
        <v>1924</v>
      </c>
      <c r="B373" s="91" t="s">
        <v>214</v>
      </c>
      <c r="C373" s="469" t="s">
        <v>2578</v>
      </c>
      <c r="D373" s="470" t="s">
        <v>2579</v>
      </c>
      <c r="E373" s="173"/>
      <c r="F373" s="400"/>
      <c r="G373" s="173">
        <v>1</v>
      </c>
      <c r="H373" s="457">
        <v>1</v>
      </c>
      <c r="I373" s="299">
        <f t="shared" ref="I373:I377" si="30">SUM(E373,G373)</f>
        <v>1</v>
      </c>
      <c r="J373" s="299">
        <f t="shared" ref="J373:J377" si="31">SUM(F373,H373)</f>
        <v>1</v>
      </c>
    </row>
    <row r="374" spans="1:11">
      <c r="A374" s="91" t="s">
        <v>1924</v>
      </c>
      <c r="B374" s="91" t="s">
        <v>214</v>
      </c>
      <c r="C374" s="469" t="s">
        <v>2580</v>
      </c>
      <c r="D374" s="470" t="s">
        <v>2581</v>
      </c>
      <c r="E374" s="173"/>
      <c r="F374" s="400"/>
      <c r="G374" s="91"/>
      <c r="H374" s="457">
        <v>1</v>
      </c>
      <c r="I374" s="299">
        <f t="shared" si="30"/>
        <v>0</v>
      </c>
      <c r="J374" s="299">
        <f t="shared" si="31"/>
        <v>1</v>
      </c>
    </row>
    <row r="375" spans="1:11">
      <c r="A375" s="91" t="s">
        <v>1924</v>
      </c>
      <c r="B375" s="91" t="s">
        <v>214</v>
      </c>
      <c r="C375" s="469" t="s">
        <v>2582</v>
      </c>
      <c r="D375" s="470" t="s">
        <v>2583</v>
      </c>
      <c r="E375" s="173"/>
      <c r="F375" s="400"/>
      <c r="G375" s="173">
        <v>2</v>
      </c>
      <c r="H375" s="457">
        <v>1</v>
      </c>
      <c r="I375" s="299">
        <f t="shared" si="30"/>
        <v>2</v>
      </c>
      <c r="J375" s="299">
        <f t="shared" si="31"/>
        <v>1</v>
      </c>
    </row>
    <row r="376" spans="1:11">
      <c r="A376" s="91" t="s">
        <v>1924</v>
      </c>
      <c r="B376" s="91" t="s">
        <v>214</v>
      </c>
      <c r="C376" s="469" t="s">
        <v>2584</v>
      </c>
      <c r="D376" s="470" t="s">
        <v>2585</v>
      </c>
      <c r="E376" s="173"/>
      <c r="F376" s="400"/>
      <c r="G376" s="91"/>
      <c r="H376" s="457">
        <v>1</v>
      </c>
      <c r="I376" s="299">
        <f t="shared" si="30"/>
        <v>0</v>
      </c>
      <c r="J376" s="299">
        <f t="shared" si="31"/>
        <v>1</v>
      </c>
    </row>
    <row r="377" spans="1:11">
      <c r="A377" s="91" t="s">
        <v>1924</v>
      </c>
      <c r="B377" s="91" t="s">
        <v>214</v>
      </c>
      <c r="C377" s="469" t="s">
        <v>2586</v>
      </c>
      <c r="D377" s="470" t="s">
        <v>2587</v>
      </c>
      <c r="E377" s="173"/>
      <c r="F377" s="400"/>
      <c r="G377" s="91"/>
      <c r="H377" s="457">
        <v>1</v>
      </c>
      <c r="I377" s="299">
        <f t="shared" si="30"/>
        <v>0</v>
      </c>
      <c r="J377" s="299">
        <f t="shared" si="31"/>
        <v>1</v>
      </c>
    </row>
    <row r="378" spans="1:11">
      <c r="A378" s="91" t="s">
        <v>1924</v>
      </c>
      <c r="B378" s="91" t="s">
        <v>214</v>
      </c>
      <c r="C378" s="469" t="s">
        <v>2588</v>
      </c>
      <c r="D378" s="470" t="s">
        <v>2589</v>
      </c>
      <c r="E378" s="173"/>
      <c r="F378" s="400"/>
      <c r="G378" s="91"/>
      <c r="H378" s="457">
        <v>1</v>
      </c>
      <c r="I378" s="299">
        <f t="shared" ref="I378:I382" si="32">SUM(E378,G378)</f>
        <v>0</v>
      </c>
      <c r="J378" s="299">
        <f t="shared" ref="J378:J382" si="33">SUM(F378,H378)</f>
        <v>1</v>
      </c>
    </row>
    <row r="379" spans="1:11">
      <c r="A379" s="91" t="s">
        <v>1924</v>
      </c>
      <c r="B379" s="91" t="s">
        <v>214</v>
      </c>
      <c r="C379" s="469" t="s">
        <v>2590</v>
      </c>
      <c r="D379" s="470" t="s">
        <v>2591</v>
      </c>
      <c r="E379" s="173"/>
      <c r="F379" s="400"/>
      <c r="G379" s="173">
        <v>1</v>
      </c>
      <c r="H379" s="457">
        <v>1</v>
      </c>
      <c r="I379" s="299">
        <f t="shared" si="32"/>
        <v>1</v>
      </c>
      <c r="J379" s="299">
        <f t="shared" si="33"/>
        <v>1</v>
      </c>
    </row>
    <row r="380" spans="1:11">
      <c r="A380" s="91" t="s">
        <v>1924</v>
      </c>
      <c r="B380" s="91" t="s">
        <v>214</v>
      </c>
      <c r="C380" s="469" t="s">
        <v>2592</v>
      </c>
      <c r="D380" s="459" t="s">
        <v>2593</v>
      </c>
      <c r="E380" s="173"/>
      <c r="F380" s="400"/>
      <c r="G380" s="91"/>
      <c r="H380" s="457">
        <v>1</v>
      </c>
      <c r="I380" s="299">
        <f t="shared" si="32"/>
        <v>0</v>
      </c>
      <c r="J380" s="299">
        <f t="shared" si="33"/>
        <v>1</v>
      </c>
    </row>
    <row r="381" spans="1:11">
      <c r="A381" s="91" t="s">
        <v>1924</v>
      </c>
      <c r="B381" s="91" t="s">
        <v>214</v>
      </c>
      <c r="C381" s="469" t="s">
        <v>2594</v>
      </c>
      <c r="D381" s="459" t="s">
        <v>2595</v>
      </c>
      <c r="E381" s="173"/>
      <c r="F381" s="400"/>
      <c r="G381" s="91"/>
      <c r="H381" s="457">
        <v>1</v>
      </c>
      <c r="I381" s="299">
        <f t="shared" si="32"/>
        <v>0</v>
      </c>
      <c r="J381" s="299">
        <f t="shared" si="33"/>
        <v>1</v>
      </c>
    </row>
    <row r="382" spans="1:11">
      <c r="A382" s="91" t="s">
        <v>1924</v>
      </c>
      <c r="B382" s="91" t="s">
        <v>214</v>
      </c>
      <c r="C382" s="469" t="s">
        <v>2596</v>
      </c>
      <c r="D382" s="470" t="s">
        <v>2597</v>
      </c>
      <c r="E382" s="173"/>
      <c r="F382" s="400"/>
      <c r="G382" s="173">
        <v>1</v>
      </c>
      <c r="H382" s="457">
        <v>1</v>
      </c>
      <c r="I382" s="299">
        <f t="shared" si="32"/>
        <v>1</v>
      </c>
      <c r="J382" s="299">
        <f t="shared" si="33"/>
        <v>1</v>
      </c>
    </row>
    <row r="383" spans="1:11">
      <c r="A383" s="91" t="s">
        <v>1924</v>
      </c>
      <c r="B383" s="91" t="s">
        <v>214</v>
      </c>
      <c r="C383" s="469" t="s">
        <v>2598</v>
      </c>
      <c r="D383" s="470" t="s">
        <v>2599</v>
      </c>
      <c r="E383" s="173"/>
      <c r="F383" s="400"/>
      <c r="G383" s="91"/>
      <c r="H383" s="457">
        <v>1</v>
      </c>
      <c r="I383" s="299"/>
      <c r="J383" s="439"/>
      <c r="K383" s="342"/>
    </row>
    <row r="384" spans="1:11">
      <c r="A384" s="91" t="s">
        <v>1924</v>
      </c>
      <c r="B384" s="91" t="s">
        <v>214</v>
      </c>
      <c r="C384" s="469" t="s">
        <v>2600</v>
      </c>
      <c r="D384" s="459" t="s">
        <v>2601</v>
      </c>
      <c r="E384" s="173"/>
      <c r="F384" s="400"/>
      <c r="G384" s="91"/>
      <c r="H384" s="457">
        <v>1</v>
      </c>
      <c r="I384" s="299">
        <f t="shared" ref="I384:I385" si="34">SUM(E384,G384)</f>
        <v>0</v>
      </c>
      <c r="J384" s="299">
        <f t="shared" ref="J384:J385" si="35">SUM(F384,H384)</f>
        <v>1</v>
      </c>
    </row>
    <row r="385" spans="1:11">
      <c r="A385" s="91" t="s">
        <v>1924</v>
      </c>
      <c r="B385" s="91" t="s">
        <v>214</v>
      </c>
      <c r="C385" s="469" t="s">
        <v>2602</v>
      </c>
      <c r="D385" s="437" t="s">
        <v>2603</v>
      </c>
      <c r="E385" s="173">
        <v>30</v>
      </c>
      <c r="F385" s="438">
        <v>35</v>
      </c>
      <c r="G385" s="173">
        <v>12</v>
      </c>
      <c r="H385" s="457">
        <v>15</v>
      </c>
      <c r="I385" s="299">
        <f t="shared" si="34"/>
        <v>42</v>
      </c>
      <c r="J385" s="299">
        <f t="shared" si="35"/>
        <v>50</v>
      </c>
    </row>
    <row r="386" spans="1:11">
      <c r="B386" s="71" t="s">
        <v>1775</v>
      </c>
      <c r="C386" s="493"/>
      <c r="D386" s="494"/>
      <c r="E386" s="381"/>
      <c r="F386" s="495"/>
      <c r="G386" s="381"/>
      <c r="H386" s="495"/>
      <c r="I386" s="293"/>
      <c r="J386" s="293"/>
      <c r="K386" s="342" t="s">
        <v>132</v>
      </c>
    </row>
    <row r="387" spans="1:11">
      <c r="A387" s="91" t="s">
        <v>1924</v>
      </c>
      <c r="B387" s="91" t="s">
        <v>2285</v>
      </c>
      <c r="C387" s="347" t="s">
        <v>2604</v>
      </c>
      <c r="D387" s="437" t="s">
        <v>2605</v>
      </c>
      <c r="E387" s="457">
        <v>3</v>
      </c>
      <c r="F387" s="457">
        <v>6</v>
      </c>
      <c r="G387" s="173"/>
      <c r="H387" s="457"/>
      <c r="I387" s="299">
        <f t="shared" ref="I387:I450" si="36">SUM(E387,G387)</f>
        <v>3</v>
      </c>
      <c r="J387" s="299">
        <f t="shared" ref="J387:J450" si="37">SUM(F387,H387)</f>
        <v>6</v>
      </c>
      <c r="K387" s="342"/>
    </row>
    <row r="388" spans="1:11">
      <c r="A388" s="91" t="s">
        <v>1924</v>
      </c>
      <c r="B388" s="91" t="s">
        <v>2285</v>
      </c>
      <c r="C388" s="347" t="s">
        <v>2606</v>
      </c>
      <c r="D388" s="437" t="s">
        <v>2607</v>
      </c>
      <c r="E388" s="457">
        <v>1477</v>
      </c>
      <c r="F388" s="458">
        <v>1400</v>
      </c>
      <c r="G388" s="173"/>
      <c r="H388" s="457"/>
      <c r="I388" s="299">
        <f t="shared" si="36"/>
        <v>1477</v>
      </c>
      <c r="J388" s="299">
        <f t="shared" si="37"/>
        <v>1400</v>
      </c>
      <c r="K388" s="342"/>
    </row>
    <row r="389" spans="1:11">
      <c r="A389" s="91" t="s">
        <v>1924</v>
      </c>
      <c r="B389" s="91" t="s">
        <v>2285</v>
      </c>
      <c r="C389" s="347" t="s">
        <v>2608</v>
      </c>
      <c r="D389" s="437" t="s">
        <v>2609</v>
      </c>
      <c r="E389" s="457">
        <v>7</v>
      </c>
      <c r="F389" s="457">
        <v>4</v>
      </c>
      <c r="G389" s="475"/>
      <c r="H389" s="475"/>
      <c r="I389" s="139">
        <f t="shared" si="36"/>
        <v>7</v>
      </c>
      <c r="J389" s="139">
        <f t="shared" si="37"/>
        <v>4</v>
      </c>
      <c r="K389" s="342"/>
    </row>
    <row r="390" spans="1:11">
      <c r="A390" s="91" t="s">
        <v>1924</v>
      </c>
      <c r="B390" s="91" t="s">
        <v>2285</v>
      </c>
      <c r="C390" s="469" t="s">
        <v>2610</v>
      </c>
      <c r="D390" s="459" t="s">
        <v>2611</v>
      </c>
      <c r="E390" s="457"/>
      <c r="F390" s="457"/>
      <c r="G390" s="173"/>
      <c r="H390" s="457"/>
      <c r="I390" s="299">
        <f t="shared" si="36"/>
        <v>0</v>
      </c>
      <c r="J390" s="299">
        <f t="shared" si="37"/>
        <v>0</v>
      </c>
      <c r="K390" s="342"/>
    </row>
    <row r="391" spans="1:11">
      <c r="A391" s="91" t="s">
        <v>1924</v>
      </c>
      <c r="B391" s="91" t="s">
        <v>2285</v>
      </c>
      <c r="C391" s="469" t="s">
        <v>2612</v>
      </c>
      <c r="D391" s="470" t="s">
        <v>2613</v>
      </c>
      <c r="E391" s="457"/>
      <c r="F391" s="457"/>
      <c r="G391" s="173"/>
      <c r="H391" s="457"/>
      <c r="I391" s="299">
        <f t="shared" si="36"/>
        <v>0</v>
      </c>
      <c r="J391" s="299">
        <f t="shared" si="37"/>
        <v>0</v>
      </c>
      <c r="K391" s="342"/>
    </row>
    <row r="392" spans="1:11">
      <c r="A392" s="91" t="s">
        <v>1924</v>
      </c>
      <c r="B392" s="91" t="s">
        <v>2285</v>
      </c>
      <c r="C392" s="469" t="s">
        <v>2614</v>
      </c>
      <c r="D392" s="470" t="s">
        <v>2615</v>
      </c>
      <c r="E392" s="457"/>
      <c r="F392" s="457"/>
      <c r="G392" s="475"/>
      <c r="H392" s="475"/>
      <c r="I392" s="139">
        <f t="shared" si="36"/>
        <v>0</v>
      </c>
      <c r="J392" s="139">
        <f t="shared" si="37"/>
        <v>0</v>
      </c>
      <c r="K392" s="342"/>
    </row>
    <row r="393" spans="1:11">
      <c r="A393" s="91" t="s">
        <v>1924</v>
      </c>
      <c r="B393" s="91" t="s">
        <v>2285</v>
      </c>
      <c r="C393" s="469" t="s">
        <v>2616</v>
      </c>
      <c r="D393" s="459" t="s">
        <v>2617</v>
      </c>
      <c r="E393" s="457">
        <v>3583</v>
      </c>
      <c r="F393" s="458">
        <v>3583</v>
      </c>
      <c r="G393" s="173"/>
      <c r="H393" s="457"/>
      <c r="I393" s="299">
        <f t="shared" si="36"/>
        <v>3583</v>
      </c>
      <c r="J393" s="299">
        <f t="shared" si="37"/>
        <v>3583</v>
      </c>
      <c r="K393" s="342"/>
    </row>
    <row r="394" spans="1:11">
      <c r="A394" s="91" t="s">
        <v>1924</v>
      </c>
      <c r="B394" s="91" t="s">
        <v>2285</v>
      </c>
      <c r="C394" s="469" t="s">
        <v>2618</v>
      </c>
      <c r="D394" s="459" t="s">
        <v>2619</v>
      </c>
      <c r="E394" s="457"/>
      <c r="F394" s="457"/>
      <c r="G394" s="173"/>
      <c r="H394" s="457"/>
      <c r="I394" s="299">
        <f t="shared" si="36"/>
        <v>0</v>
      </c>
      <c r="J394" s="299">
        <f t="shared" si="37"/>
        <v>0</v>
      </c>
      <c r="K394" s="342"/>
    </row>
    <row r="395" spans="1:11">
      <c r="A395" s="91" t="s">
        <v>1924</v>
      </c>
      <c r="B395" s="91" t="s">
        <v>2285</v>
      </c>
      <c r="C395" s="347" t="s">
        <v>2620</v>
      </c>
      <c r="D395" s="459" t="s">
        <v>2621</v>
      </c>
      <c r="E395" s="457">
        <v>3</v>
      </c>
      <c r="F395" s="457">
        <v>5</v>
      </c>
      <c r="G395" s="475"/>
      <c r="H395" s="475"/>
      <c r="I395" s="139">
        <f t="shared" si="36"/>
        <v>3</v>
      </c>
      <c r="J395" s="139">
        <f t="shared" si="37"/>
        <v>5</v>
      </c>
      <c r="K395" s="342"/>
    </row>
    <row r="396" spans="1:11">
      <c r="A396" s="91" t="s">
        <v>1924</v>
      </c>
      <c r="B396" s="91" t="s">
        <v>2285</v>
      </c>
      <c r="C396" s="469" t="s">
        <v>2622</v>
      </c>
      <c r="D396" s="470" t="s">
        <v>2623</v>
      </c>
      <c r="E396" s="457"/>
      <c r="F396" s="457"/>
      <c r="G396" s="173"/>
      <c r="H396" s="457"/>
      <c r="I396" s="299">
        <f t="shared" si="36"/>
        <v>0</v>
      </c>
      <c r="J396" s="299">
        <f t="shared" si="37"/>
        <v>0</v>
      </c>
      <c r="K396" s="342"/>
    </row>
    <row r="397" spans="1:11">
      <c r="A397" s="91" t="s">
        <v>1924</v>
      </c>
      <c r="B397" s="91" t="s">
        <v>2285</v>
      </c>
      <c r="C397" s="469" t="s">
        <v>2624</v>
      </c>
      <c r="D397" s="470" t="s">
        <v>2625</v>
      </c>
      <c r="E397" s="457"/>
      <c r="F397" s="457"/>
      <c r="G397" s="173"/>
      <c r="H397" s="457"/>
      <c r="I397" s="299">
        <f t="shared" si="36"/>
        <v>0</v>
      </c>
      <c r="J397" s="299">
        <f t="shared" si="37"/>
        <v>0</v>
      </c>
      <c r="K397" s="342"/>
    </row>
    <row r="398" spans="1:11">
      <c r="A398" s="91" t="s">
        <v>1924</v>
      </c>
      <c r="B398" s="91" t="s">
        <v>2285</v>
      </c>
      <c r="C398" s="469" t="s">
        <v>2626</v>
      </c>
      <c r="D398" s="459" t="s">
        <v>2627</v>
      </c>
      <c r="E398" s="457"/>
      <c r="F398" s="457"/>
      <c r="G398" s="475"/>
      <c r="H398" s="475"/>
      <c r="I398" s="139">
        <f t="shared" si="36"/>
        <v>0</v>
      </c>
      <c r="J398" s="139">
        <f t="shared" si="37"/>
        <v>0</v>
      </c>
      <c r="K398" s="342"/>
    </row>
    <row r="399" spans="1:11" ht="25.5">
      <c r="A399" s="91" t="s">
        <v>1924</v>
      </c>
      <c r="B399" s="91" t="s">
        <v>2285</v>
      </c>
      <c r="C399" s="469">
        <v>130207</v>
      </c>
      <c r="D399" s="441" t="s">
        <v>2628</v>
      </c>
      <c r="E399" s="457">
        <v>8</v>
      </c>
      <c r="F399" s="457">
        <v>10</v>
      </c>
      <c r="G399" s="173"/>
      <c r="H399" s="457"/>
      <c r="I399" s="299">
        <f t="shared" si="36"/>
        <v>8</v>
      </c>
      <c r="J399" s="299">
        <f t="shared" si="37"/>
        <v>10</v>
      </c>
      <c r="K399" s="342"/>
    </row>
    <row r="400" spans="1:11">
      <c r="A400" s="91" t="s">
        <v>1924</v>
      </c>
      <c r="B400" s="91" t="s">
        <v>2285</v>
      </c>
      <c r="C400" s="469" t="s">
        <v>2629</v>
      </c>
      <c r="D400" s="470" t="s">
        <v>2630</v>
      </c>
      <c r="E400" s="457">
        <v>1</v>
      </c>
      <c r="F400" s="457">
        <v>1</v>
      </c>
      <c r="G400" s="173"/>
      <c r="H400" s="457"/>
      <c r="I400" s="299">
        <f t="shared" si="36"/>
        <v>1</v>
      </c>
      <c r="J400" s="299">
        <f t="shared" si="37"/>
        <v>1</v>
      </c>
      <c r="K400" s="342"/>
    </row>
    <row r="401" spans="1:11">
      <c r="A401" s="91" t="s">
        <v>1924</v>
      </c>
      <c r="B401" s="91" t="s">
        <v>2285</v>
      </c>
      <c r="C401" s="469" t="s">
        <v>2631</v>
      </c>
      <c r="D401" s="470" t="s">
        <v>2632</v>
      </c>
      <c r="E401" s="457">
        <v>1</v>
      </c>
      <c r="F401" s="457">
        <v>1</v>
      </c>
      <c r="G401" s="475"/>
      <c r="H401" s="475"/>
      <c r="I401" s="139">
        <f t="shared" si="36"/>
        <v>1</v>
      </c>
      <c r="J401" s="139">
        <f t="shared" si="37"/>
        <v>1</v>
      </c>
      <c r="K401" s="342"/>
    </row>
    <row r="402" spans="1:11">
      <c r="A402" s="91" t="s">
        <v>1924</v>
      </c>
      <c r="B402" s="91"/>
      <c r="C402" s="469"/>
      <c r="D402" s="459"/>
      <c r="E402" s="457"/>
      <c r="F402" s="457"/>
      <c r="G402" s="173"/>
      <c r="H402" s="457"/>
      <c r="I402" s="299">
        <f t="shared" si="36"/>
        <v>0</v>
      </c>
      <c r="J402" s="299">
        <f t="shared" si="37"/>
        <v>0</v>
      </c>
      <c r="K402" s="342"/>
    </row>
    <row r="403" spans="1:11">
      <c r="A403" s="91" t="s">
        <v>1924</v>
      </c>
      <c r="B403" s="91" t="s">
        <v>2285</v>
      </c>
      <c r="C403" s="469">
        <v>57960001</v>
      </c>
      <c r="D403" s="445" t="s">
        <v>2633</v>
      </c>
      <c r="E403" s="457">
        <v>289</v>
      </c>
      <c r="F403" s="458">
        <v>250</v>
      </c>
      <c r="G403" s="173"/>
      <c r="H403" s="457"/>
      <c r="I403" s="299">
        <f t="shared" si="36"/>
        <v>289</v>
      </c>
      <c r="J403" s="299">
        <f t="shared" si="37"/>
        <v>250</v>
      </c>
      <c r="K403" s="342"/>
    </row>
    <row r="404" spans="1:11">
      <c r="A404" s="91" t="s">
        <v>1924</v>
      </c>
      <c r="B404" s="91"/>
      <c r="C404" s="469"/>
      <c r="D404" s="459"/>
      <c r="E404" s="457"/>
      <c r="F404" s="457"/>
      <c r="G404" s="475"/>
      <c r="H404" s="475"/>
      <c r="I404" s="139">
        <f t="shared" si="36"/>
        <v>0</v>
      </c>
      <c r="J404" s="139">
        <f t="shared" si="37"/>
        <v>0</v>
      </c>
      <c r="K404" s="342"/>
    </row>
    <row r="405" spans="1:11">
      <c r="A405" s="91" t="s">
        <v>1924</v>
      </c>
      <c r="B405" s="91" t="s">
        <v>2285</v>
      </c>
      <c r="C405" s="469" t="s">
        <v>2634</v>
      </c>
      <c r="D405" s="459" t="s">
        <v>2635</v>
      </c>
      <c r="E405" s="457"/>
      <c r="F405" s="457"/>
      <c r="G405" s="173"/>
      <c r="H405" s="457"/>
      <c r="I405" s="299">
        <f t="shared" si="36"/>
        <v>0</v>
      </c>
      <c r="J405" s="299">
        <f t="shared" si="37"/>
        <v>0</v>
      </c>
      <c r="K405" s="342"/>
    </row>
    <row r="406" spans="1:11">
      <c r="A406" s="91" t="s">
        <v>1924</v>
      </c>
      <c r="B406" s="91" t="s">
        <v>2285</v>
      </c>
      <c r="C406" s="469" t="s">
        <v>2636</v>
      </c>
      <c r="D406" s="136" t="s">
        <v>2637</v>
      </c>
      <c r="E406" s="457"/>
      <c r="F406" s="457"/>
      <c r="G406" s="173"/>
      <c r="H406" s="457"/>
      <c r="I406" s="299">
        <f t="shared" si="36"/>
        <v>0</v>
      </c>
      <c r="J406" s="299">
        <f t="shared" si="37"/>
        <v>0</v>
      </c>
      <c r="K406" s="342"/>
    </row>
    <row r="407" spans="1:11">
      <c r="A407" s="91" t="s">
        <v>1924</v>
      </c>
      <c r="B407" s="91" t="s">
        <v>2285</v>
      </c>
      <c r="C407" s="469" t="s">
        <v>2638</v>
      </c>
      <c r="D407" s="136" t="s">
        <v>2639</v>
      </c>
      <c r="E407" s="457"/>
      <c r="F407" s="457"/>
      <c r="G407" s="475"/>
      <c r="H407" s="475"/>
      <c r="I407" s="139">
        <f t="shared" si="36"/>
        <v>0</v>
      </c>
      <c r="J407" s="139">
        <f t="shared" si="37"/>
        <v>0</v>
      </c>
      <c r="K407" s="342"/>
    </row>
    <row r="408" spans="1:11">
      <c r="A408" s="91" t="s">
        <v>1924</v>
      </c>
      <c r="B408" s="91" t="s">
        <v>2285</v>
      </c>
      <c r="C408" s="469" t="s">
        <v>2640</v>
      </c>
      <c r="D408" s="136" t="s">
        <v>2641</v>
      </c>
      <c r="E408" s="457"/>
      <c r="F408" s="457"/>
      <c r="G408" s="173"/>
      <c r="H408" s="457"/>
      <c r="I408" s="299">
        <f t="shared" si="36"/>
        <v>0</v>
      </c>
      <c r="J408" s="299">
        <f t="shared" si="37"/>
        <v>0</v>
      </c>
      <c r="K408" s="342"/>
    </row>
    <row r="409" spans="1:11">
      <c r="A409" s="91" t="s">
        <v>1924</v>
      </c>
      <c r="B409" s="91" t="s">
        <v>2285</v>
      </c>
      <c r="C409" s="469" t="s">
        <v>2642</v>
      </c>
      <c r="D409" s="136" t="s">
        <v>2643</v>
      </c>
      <c r="E409" s="457"/>
      <c r="F409" s="457"/>
      <c r="G409" s="173"/>
      <c r="H409" s="457"/>
      <c r="I409" s="299">
        <f t="shared" si="36"/>
        <v>0</v>
      </c>
      <c r="J409" s="299">
        <f t="shared" si="37"/>
        <v>0</v>
      </c>
      <c r="K409" s="342"/>
    </row>
    <row r="410" spans="1:11">
      <c r="A410" s="91" t="s">
        <v>1924</v>
      </c>
      <c r="B410" s="91" t="s">
        <v>2285</v>
      </c>
      <c r="C410" s="469" t="s">
        <v>2644</v>
      </c>
      <c r="D410" s="136" t="s">
        <v>2645</v>
      </c>
      <c r="E410" s="457"/>
      <c r="F410" s="457"/>
      <c r="G410" s="475"/>
      <c r="H410" s="475"/>
      <c r="I410" s="139">
        <f t="shared" si="36"/>
        <v>0</v>
      </c>
      <c r="J410" s="139">
        <f t="shared" si="37"/>
        <v>0</v>
      </c>
      <c r="K410" s="342"/>
    </row>
    <row r="411" spans="1:11">
      <c r="A411" s="91" t="s">
        <v>1924</v>
      </c>
      <c r="B411" s="91" t="s">
        <v>2285</v>
      </c>
      <c r="C411" s="469" t="s">
        <v>2646</v>
      </c>
      <c r="D411" s="136" t="s">
        <v>2647</v>
      </c>
      <c r="E411" s="457"/>
      <c r="F411" s="457"/>
      <c r="G411" s="173"/>
      <c r="H411" s="457"/>
      <c r="I411" s="299">
        <f t="shared" si="36"/>
        <v>0</v>
      </c>
      <c r="J411" s="299">
        <f t="shared" si="37"/>
        <v>0</v>
      </c>
      <c r="K411" s="342"/>
    </row>
    <row r="412" spans="1:11">
      <c r="A412" s="91" t="s">
        <v>1924</v>
      </c>
      <c r="B412" s="91" t="s">
        <v>2285</v>
      </c>
      <c r="C412" s="469" t="s">
        <v>2648</v>
      </c>
      <c r="D412" s="136" t="s">
        <v>2649</v>
      </c>
      <c r="E412" s="457"/>
      <c r="F412" s="457"/>
      <c r="G412" s="173"/>
      <c r="H412" s="457"/>
      <c r="I412" s="299">
        <f t="shared" si="36"/>
        <v>0</v>
      </c>
      <c r="J412" s="299">
        <f t="shared" si="37"/>
        <v>0</v>
      </c>
      <c r="K412" s="342"/>
    </row>
    <row r="413" spans="1:11">
      <c r="A413" s="91" t="s">
        <v>1924</v>
      </c>
      <c r="B413" s="91" t="s">
        <v>2285</v>
      </c>
      <c r="C413" s="469" t="s">
        <v>2650</v>
      </c>
      <c r="D413" s="136" t="s">
        <v>2651</v>
      </c>
      <c r="E413" s="457"/>
      <c r="F413" s="457"/>
      <c r="G413" s="475"/>
      <c r="H413" s="475"/>
      <c r="I413" s="139">
        <f t="shared" si="36"/>
        <v>0</v>
      </c>
      <c r="J413" s="139">
        <f t="shared" si="37"/>
        <v>0</v>
      </c>
      <c r="K413" s="342"/>
    </row>
    <row r="414" spans="1:11">
      <c r="A414" s="91" t="s">
        <v>1924</v>
      </c>
      <c r="B414" s="91" t="s">
        <v>2285</v>
      </c>
      <c r="C414" s="469" t="s">
        <v>2652</v>
      </c>
      <c r="D414" s="136" t="s">
        <v>2653</v>
      </c>
      <c r="E414" s="457"/>
      <c r="F414" s="457"/>
      <c r="G414" s="173"/>
      <c r="H414" s="457"/>
      <c r="I414" s="299">
        <f t="shared" si="36"/>
        <v>0</v>
      </c>
      <c r="J414" s="299">
        <f t="shared" si="37"/>
        <v>0</v>
      </c>
      <c r="K414" s="342"/>
    </row>
    <row r="415" spans="1:11">
      <c r="A415" s="91" t="s">
        <v>1924</v>
      </c>
      <c r="B415" s="91" t="s">
        <v>2285</v>
      </c>
      <c r="C415" s="469" t="s">
        <v>2654</v>
      </c>
      <c r="D415" s="136" t="s">
        <v>2655</v>
      </c>
      <c r="E415" s="457"/>
      <c r="F415" s="457"/>
      <c r="G415" s="173"/>
      <c r="H415" s="457"/>
      <c r="I415" s="299">
        <f t="shared" si="36"/>
        <v>0</v>
      </c>
      <c r="J415" s="299">
        <f t="shared" si="37"/>
        <v>0</v>
      </c>
      <c r="K415" s="342"/>
    </row>
    <row r="416" spans="1:11">
      <c r="A416" s="91" t="s">
        <v>1924</v>
      </c>
      <c r="B416" s="91" t="s">
        <v>2285</v>
      </c>
      <c r="C416" s="469" t="s">
        <v>2656</v>
      </c>
      <c r="D416" s="136" t="s">
        <v>2657</v>
      </c>
      <c r="E416" s="457"/>
      <c r="F416" s="457"/>
      <c r="G416" s="475"/>
      <c r="H416" s="475"/>
      <c r="I416" s="139">
        <f t="shared" si="36"/>
        <v>0</v>
      </c>
      <c r="J416" s="139">
        <f t="shared" si="37"/>
        <v>0</v>
      </c>
      <c r="K416" s="342"/>
    </row>
    <row r="417" spans="1:11">
      <c r="A417" s="91" t="s">
        <v>1924</v>
      </c>
      <c r="B417" s="91" t="s">
        <v>2285</v>
      </c>
      <c r="C417" s="469" t="s">
        <v>2658</v>
      </c>
      <c r="D417" s="136" t="s">
        <v>2659</v>
      </c>
      <c r="E417" s="457"/>
      <c r="F417" s="457"/>
      <c r="G417" s="173"/>
      <c r="H417" s="457"/>
      <c r="I417" s="299">
        <f t="shared" si="36"/>
        <v>0</v>
      </c>
      <c r="J417" s="299">
        <f t="shared" si="37"/>
        <v>0</v>
      </c>
      <c r="K417" s="342"/>
    </row>
    <row r="418" spans="1:11">
      <c r="A418" s="91" t="s">
        <v>1924</v>
      </c>
      <c r="B418" s="91" t="s">
        <v>2285</v>
      </c>
      <c r="C418" s="469" t="s">
        <v>2660</v>
      </c>
      <c r="D418" s="136" t="s">
        <v>2661</v>
      </c>
      <c r="E418" s="457"/>
      <c r="F418" s="457"/>
      <c r="G418" s="173"/>
      <c r="H418" s="457"/>
      <c r="I418" s="299">
        <f t="shared" si="36"/>
        <v>0</v>
      </c>
      <c r="J418" s="299">
        <f t="shared" si="37"/>
        <v>0</v>
      </c>
      <c r="K418" s="342"/>
    </row>
    <row r="419" spans="1:11">
      <c r="A419" s="91" t="s">
        <v>1924</v>
      </c>
      <c r="B419" s="91" t="s">
        <v>2285</v>
      </c>
      <c r="C419" s="469" t="s">
        <v>2662</v>
      </c>
      <c r="D419" s="136" t="s">
        <v>2663</v>
      </c>
      <c r="E419" s="457"/>
      <c r="F419" s="457"/>
      <c r="G419" s="475"/>
      <c r="H419" s="475"/>
      <c r="I419" s="139">
        <f t="shared" si="36"/>
        <v>0</v>
      </c>
      <c r="J419" s="139">
        <f t="shared" si="37"/>
        <v>0</v>
      </c>
      <c r="K419" s="342"/>
    </row>
    <row r="420" spans="1:11">
      <c r="A420" s="91" t="s">
        <v>1924</v>
      </c>
      <c r="B420" s="91" t="s">
        <v>2285</v>
      </c>
      <c r="C420" s="347" t="s">
        <v>2664</v>
      </c>
      <c r="D420" s="136" t="s">
        <v>2665</v>
      </c>
      <c r="E420" s="457">
        <v>1</v>
      </c>
      <c r="F420" s="457">
        <v>2</v>
      </c>
      <c r="G420" s="173"/>
      <c r="H420" s="457"/>
      <c r="I420" s="299">
        <f t="shared" si="36"/>
        <v>1</v>
      </c>
      <c r="J420" s="299">
        <f t="shared" si="37"/>
        <v>2</v>
      </c>
      <c r="K420" s="342"/>
    </row>
    <row r="421" spans="1:11">
      <c r="A421" s="91" t="s">
        <v>1924</v>
      </c>
      <c r="B421" s="91" t="s">
        <v>2285</v>
      </c>
      <c r="C421" s="347" t="s">
        <v>2666</v>
      </c>
      <c r="D421" s="437" t="s">
        <v>2667</v>
      </c>
      <c r="E421" s="457">
        <v>3</v>
      </c>
      <c r="F421" s="457">
        <v>2</v>
      </c>
      <c r="G421" s="173"/>
      <c r="H421" s="457"/>
      <c r="I421" s="299">
        <f t="shared" si="36"/>
        <v>3</v>
      </c>
      <c r="J421" s="299">
        <f t="shared" si="37"/>
        <v>2</v>
      </c>
      <c r="K421" s="342"/>
    </row>
    <row r="422" spans="1:11">
      <c r="A422" s="91" t="s">
        <v>1924</v>
      </c>
      <c r="B422" s="91" t="s">
        <v>2285</v>
      </c>
      <c r="C422" s="347" t="s">
        <v>2668</v>
      </c>
      <c r="D422" s="437" t="s">
        <v>2669</v>
      </c>
      <c r="E422" s="457">
        <v>140</v>
      </c>
      <c r="F422" s="457">
        <v>170</v>
      </c>
      <c r="G422" s="475"/>
      <c r="H422" s="475"/>
      <c r="I422" s="139">
        <f t="shared" si="36"/>
        <v>140</v>
      </c>
      <c r="J422" s="139">
        <f t="shared" si="37"/>
        <v>170</v>
      </c>
      <c r="K422" s="342"/>
    </row>
    <row r="423" spans="1:11">
      <c r="A423" s="91" t="s">
        <v>1924</v>
      </c>
      <c r="B423" s="91" t="s">
        <v>2285</v>
      </c>
      <c r="C423" s="347" t="s">
        <v>2670</v>
      </c>
      <c r="D423" s="437" t="s">
        <v>2671</v>
      </c>
      <c r="E423" s="457">
        <v>35</v>
      </c>
      <c r="F423" s="457">
        <v>30</v>
      </c>
      <c r="G423" s="173"/>
      <c r="H423" s="457"/>
      <c r="I423" s="299">
        <f t="shared" si="36"/>
        <v>35</v>
      </c>
      <c r="J423" s="299">
        <f t="shared" si="37"/>
        <v>30</v>
      </c>
      <c r="K423" s="342"/>
    </row>
    <row r="424" spans="1:11">
      <c r="A424" s="91" t="s">
        <v>1924</v>
      </c>
      <c r="B424" s="91" t="s">
        <v>2285</v>
      </c>
      <c r="C424" s="347" t="s">
        <v>2672</v>
      </c>
      <c r="D424" s="437" t="s">
        <v>2673</v>
      </c>
      <c r="E424" s="457">
        <v>2</v>
      </c>
      <c r="F424" s="457">
        <v>3</v>
      </c>
      <c r="G424" s="173"/>
      <c r="H424" s="457"/>
      <c r="I424" s="299">
        <f t="shared" si="36"/>
        <v>2</v>
      </c>
      <c r="J424" s="299">
        <f t="shared" si="37"/>
        <v>3</v>
      </c>
      <c r="K424" s="342"/>
    </row>
    <row r="425" spans="1:11">
      <c r="A425" s="91" t="s">
        <v>1924</v>
      </c>
      <c r="B425" s="91" t="s">
        <v>2285</v>
      </c>
      <c r="C425" s="347" t="s">
        <v>2674</v>
      </c>
      <c r="D425" s="437" t="s">
        <v>2675</v>
      </c>
      <c r="E425" s="457"/>
      <c r="F425" s="457">
        <v>1</v>
      </c>
      <c r="G425" s="475"/>
      <c r="H425" s="475"/>
      <c r="I425" s="139">
        <f t="shared" si="36"/>
        <v>0</v>
      </c>
      <c r="J425" s="139">
        <f t="shared" si="37"/>
        <v>1</v>
      </c>
      <c r="K425" s="342"/>
    </row>
    <row r="426" spans="1:11">
      <c r="A426" s="91" t="s">
        <v>1924</v>
      </c>
      <c r="B426" s="91" t="s">
        <v>2285</v>
      </c>
      <c r="C426" s="347" t="s">
        <v>2676</v>
      </c>
      <c r="D426" s="136" t="s">
        <v>2677</v>
      </c>
      <c r="E426" s="457"/>
      <c r="F426" s="457">
        <v>1</v>
      </c>
      <c r="G426" s="173"/>
      <c r="H426" s="457"/>
      <c r="I426" s="299">
        <f t="shared" si="36"/>
        <v>0</v>
      </c>
      <c r="J426" s="299">
        <f t="shared" si="37"/>
        <v>1</v>
      </c>
      <c r="K426" s="342"/>
    </row>
    <row r="427" spans="1:11">
      <c r="A427" s="91" t="s">
        <v>1924</v>
      </c>
      <c r="B427" s="91" t="s">
        <v>2285</v>
      </c>
      <c r="C427" s="347" t="s">
        <v>2678</v>
      </c>
      <c r="D427" s="437" t="s">
        <v>2679</v>
      </c>
      <c r="E427" s="457"/>
      <c r="F427" s="457">
        <v>3</v>
      </c>
      <c r="G427" s="173"/>
      <c r="H427" s="457"/>
      <c r="I427" s="299">
        <f t="shared" si="36"/>
        <v>0</v>
      </c>
      <c r="J427" s="299">
        <f t="shared" si="37"/>
        <v>3</v>
      </c>
      <c r="K427" s="342"/>
    </row>
    <row r="428" spans="1:11">
      <c r="A428" s="91" t="s">
        <v>1924</v>
      </c>
      <c r="B428" s="91" t="s">
        <v>2285</v>
      </c>
      <c r="C428" s="347" t="s">
        <v>2680</v>
      </c>
      <c r="D428" s="456" t="s">
        <v>2681</v>
      </c>
      <c r="E428" s="457"/>
      <c r="F428" s="457"/>
      <c r="G428" s="475"/>
      <c r="H428" s="475"/>
      <c r="I428" s="139">
        <f t="shared" si="36"/>
        <v>0</v>
      </c>
      <c r="J428" s="139">
        <f t="shared" si="37"/>
        <v>0</v>
      </c>
      <c r="K428" s="342"/>
    </row>
    <row r="429" spans="1:11">
      <c r="A429" s="91" t="s">
        <v>1924</v>
      </c>
      <c r="B429" s="91" t="s">
        <v>2285</v>
      </c>
      <c r="C429" s="347" t="s">
        <v>2682</v>
      </c>
      <c r="D429" s="437" t="s">
        <v>2683</v>
      </c>
      <c r="E429" s="457">
        <v>7</v>
      </c>
      <c r="F429" s="457">
        <v>20</v>
      </c>
      <c r="G429" s="173"/>
      <c r="H429" s="457"/>
      <c r="I429" s="299">
        <f t="shared" si="36"/>
        <v>7</v>
      </c>
      <c r="J429" s="299">
        <f t="shared" si="37"/>
        <v>20</v>
      </c>
      <c r="K429" s="342"/>
    </row>
    <row r="430" spans="1:11">
      <c r="A430" s="91" t="s">
        <v>1924</v>
      </c>
      <c r="B430" s="91" t="s">
        <v>2285</v>
      </c>
      <c r="C430" s="347" t="s">
        <v>2684</v>
      </c>
      <c r="D430" s="136" t="s">
        <v>2685</v>
      </c>
      <c r="E430" s="457">
        <v>3</v>
      </c>
      <c r="F430" s="457">
        <v>8</v>
      </c>
      <c r="G430" s="173"/>
      <c r="H430" s="457"/>
      <c r="I430" s="299">
        <f t="shared" si="36"/>
        <v>3</v>
      </c>
      <c r="J430" s="299">
        <f t="shared" si="37"/>
        <v>8</v>
      </c>
      <c r="K430" s="342"/>
    </row>
    <row r="431" spans="1:11">
      <c r="A431" s="91" t="s">
        <v>1924</v>
      </c>
      <c r="B431" s="91" t="s">
        <v>2285</v>
      </c>
      <c r="C431" s="347" t="s">
        <v>2686</v>
      </c>
      <c r="D431" s="479" t="s">
        <v>2687</v>
      </c>
      <c r="E431" s="457"/>
      <c r="F431" s="457">
        <v>1</v>
      </c>
      <c r="G431" s="475"/>
      <c r="H431" s="475"/>
      <c r="I431" s="139">
        <f t="shared" si="36"/>
        <v>0</v>
      </c>
      <c r="J431" s="139">
        <f t="shared" si="37"/>
        <v>1</v>
      </c>
      <c r="K431" s="342"/>
    </row>
    <row r="432" spans="1:11">
      <c r="A432" s="91" t="s">
        <v>1924</v>
      </c>
      <c r="B432" s="91" t="s">
        <v>2285</v>
      </c>
      <c r="C432" s="347" t="s">
        <v>2688</v>
      </c>
      <c r="D432" s="456" t="s">
        <v>2689</v>
      </c>
      <c r="E432" s="457">
        <v>118</v>
      </c>
      <c r="F432" s="457">
        <v>100</v>
      </c>
      <c r="G432" s="173"/>
      <c r="H432" s="457"/>
      <c r="I432" s="299">
        <f t="shared" si="36"/>
        <v>118</v>
      </c>
      <c r="J432" s="299">
        <f t="shared" si="37"/>
        <v>100</v>
      </c>
      <c r="K432" s="342"/>
    </row>
    <row r="433" spans="1:11">
      <c r="A433" s="91" t="s">
        <v>1924</v>
      </c>
      <c r="B433" s="91" t="s">
        <v>2285</v>
      </c>
      <c r="C433" s="347" t="s">
        <v>2690</v>
      </c>
      <c r="D433" s="437" t="s">
        <v>2691</v>
      </c>
      <c r="E433" s="457">
        <v>247</v>
      </c>
      <c r="F433" s="457">
        <v>160</v>
      </c>
      <c r="G433" s="173"/>
      <c r="H433" s="457"/>
      <c r="I433" s="299">
        <f t="shared" si="36"/>
        <v>247</v>
      </c>
      <c r="J433" s="299">
        <f t="shared" si="37"/>
        <v>160</v>
      </c>
      <c r="K433" s="342"/>
    </row>
    <row r="434" spans="1:11">
      <c r="A434" s="91" t="s">
        <v>1924</v>
      </c>
      <c r="B434" s="91" t="s">
        <v>2285</v>
      </c>
      <c r="C434" s="347" t="s">
        <v>2692</v>
      </c>
      <c r="D434" s="437" t="s">
        <v>2693</v>
      </c>
      <c r="E434" s="457">
        <v>1082</v>
      </c>
      <c r="F434" s="457">
        <v>1100</v>
      </c>
      <c r="G434" s="475"/>
      <c r="H434" s="475"/>
      <c r="I434" s="139">
        <f t="shared" si="36"/>
        <v>1082</v>
      </c>
      <c r="J434" s="139">
        <f t="shared" si="37"/>
        <v>1100</v>
      </c>
      <c r="K434" s="342"/>
    </row>
    <row r="435" spans="1:11">
      <c r="A435" s="91" t="s">
        <v>1924</v>
      </c>
      <c r="B435" s="91" t="s">
        <v>2285</v>
      </c>
      <c r="C435" s="347" t="s">
        <v>2694</v>
      </c>
      <c r="D435" s="437" t="s">
        <v>2695</v>
      </c>
      <c r="E435" s="457">
        <v>3</v>
      </c>
      <c r="F435" s="457">
        <v>2</v>
      </c>
      <c r="G435" s="173"/>
      <c r="H435" s="457"/>
      <c r="I435" s="299">
        <f t="shared" si="36"/>
        <v>3</v>
      </c>
      <c r="J435" s="299">
        <f t="shared" si="37"/>
        <v>2</v>
      </c>
      <c r="K435" s="342"/>
    </row>
    <row r="436" spans="1:11">
      <c r="A436" s="91" t="s">
        <v>1924</v>
      </c>
      <c r="B436" s="91" t="s">
        <v>2285</v>
      </c>
      <c r="C436" s="347" t="s">
        <v>2696</v>
      </c>
      <c r="D436" s="437" t="s">
        <v>2697</v>
      </c>
      <c r="E436" s="457"/>
      <c r="F436" s="457">
        <v>1</v>
      </c>
      <c r="G436" s="173"/>
      <c r="H436" s="457"/>
      <c r="I436" s="299">
        <f t="shared" si="36"/>
        <v>0</v>
      </c>
      <c r="J436" s="299">
        <f t="shared" si="37"/>
        <v>1</v>
      </c>
      <c r="K436" s="342"/>
    </row>
    <row r="437" spans="1:11">
      <c r="A437" s="91" t="s">
        <v>1924</v>
      </c>
      <c r="B437" s="91" t="s">
        <v>2285</v>
      </c>
      <c r="C437" s="347" t="s">
        <v>2698</v>
      </c>
      <c r="D437" s="437" t="s">
        <v>2699</v>
      </c>
      <c r="E437" s="457">
        <v>9</v>
      </c>
      <c r="F437" s="457">
        <v>7</v>
      </c>
      <c r="G437" s="475"/>
      <c r="H437" s="475"/>
      <c r="I437" s="139">
        <f t="shared" si="36"/>
        <v>9</v>
      </c>
      <c r="J437" s="139">
        <f t="shared" si="37"/>
        <v>7</v>
      </c>
      <c r="K437" s="342"/>
    </row>
    <row r="438" spans="1:11">
      <c r="A438" s="91" t="s">
        <v>1924</v>
      </c>
      <c r="B438" s="91" t="s">
        <v>2285</v>
      </c>
      <c r="C438" s="347" t="s">
        <v>2700</v>
      </c>
      <c r="D438" s="136" t="s">
        <v>2701</v>
      </c>
      <c r="E438" s="457">
        <v>6</v>
      </c>
      <c r="F438" s="457">
        <v>1</v>
      </c>
      <c r="G438" s="173"/>
      <c r="H438" s="457"/>
      <c r="I438" s="299">
        <f t="shared" si="36"/>
        <v>6</v>
      </c>
      <c r="J438" s="299">
        <f t="shared" si="37"/>
        <v>1</v>
      </c>
      <c r="K438" s="342"/>
    </row>
    <row r="439" spans="1:11">
      <c r="A439" s="91" t="s">
        <v>1924</v>
      </c>
      <c r="B439" s="91" t="s">
        <v>2285</v>
      </c>
      <c r="C439" s="347" t="s">
        <v>2702</v>
      </c>
      <c r="D439" s="437" t="s">
        <v>2703</v>
      </c>
      <c r="E439" s="457">
        <v>4</v>
      </c>
      <c r="F439" s="457">
        <v>3</v>
      </c>
      <c r="G439" s="173"/>
      <c r="H439" s="457"/>
      <c r="I439" s="299">
        <f t="shared" si="36"/>
        <v>4</v>
      </c>
      <c r="J439" s="299">
        <f t="shared" si="37"/>
        <v>3</v>
      </c>
      <c r="K439" s="342"/>
    </row>
    <row r="440" spans="1:11">
      <c r="A440" s="91" t="s">
        <v>1924</v>
      </c>
      <c r="B440" s="91" t="s">
        <v>2285</v>
      </c>
      <c r="C440" s="347" t="s">
        <v>2704</v>
      </c>
      <c r="D440" s="437" t="s">
        <v>2705</v>
      </c>
      <c r="E440" s="457">
        <v>6</v>
      </c>
      <c r="F440" s="457">
        <v>3</v>
      </c>
      <c r="G440" s="173"/>
      <c r="H440" s="457"/>
      <c r="I440" s="299">
        <f t="shared" si="36"/>
        <v>6</v>
      </c>
      <c r="J440" s="299">
        <f t="shared" si="37"/>
        <v>3</v>
      </c>
      <c r="K440" s="342"/>
    </row>
    <row r="441" spans="1:11">
      <c r="A441" s="91" t="s">
        <v>1924</v>
      </c>
      <c r="B441" s="91" t="s">
        <v>2285</v>
      </c>
      <c r="C441" s="347" t="s">
        <v>2706</v>
      </c>
      <c r="D441" s="437" t="s">
        <v>2707</v>
      </c>
      <c r="E441" s="457">
        <v>441</v>
      </c>
      <c r="F441" s="457">
        <v>450</v>
      </c>
      <c r="G441" s="173"/>
      <c r="H441" s="457"/>
      <c r="I441" s="299">
        <f t="shared" si="36"/>
        <v>441</v>
      </c>
      <c r="J441" s="299">
        <f t="shared" si="37"/>
        <v>450</v>
      </c>
      <c r="K441" s="342"/>
    </row>
    <row r="442" spans="1:11">
      <c r="A442" s="91" t="s">
        <v>1924</v>
      </c>
      <c r="B442" s="91" t="s">
        <v>2285</v>
      </c>
      <c r="C442" s="347" t="s">
        <v>2708</v>
      </c>
      <c r="D442" s="437" t="s">
        <v>2709</v>
      </c>
      <c r="E442" s="457">
        <v>1492</v>
      </c>
      <c r="F442" s="457">
        <v>1500</v>
      </c>
      <c r="G442" s="475"/>
      <c r="H442" s="475"/>
      <c r="I442" s="139">
        <f t="shared" si="36"/>
        <v>1492</v>
      </c>
      <c r="J442" s="139">
        <f t="shared" si="37"/>
        <v>1500</v>
      </c>
      <c r="K442" s="342"/>
    </row>
    <row r="443" spans="1:11">
      <c r="A443" s="91" t="s">
        <v>1924</v>
      </c>
      <c r="B443" s="91" t="s">
        <v>2285</v>
      </c>
      <c r="C443" s="347" t="s">
        <v>2710</v>
      </c>
      <c r="D443" s="437" t="s">
        <v>2711</v>
      </c>
      <c r="E443" s="457"/>
      <c r="F443" s="457">
        <v>1</v>
      </c>
      <c r="G443" s="173"/>
      <c r="H443" s="457"/>
      <c r="I443" s="299">
        <f t="shared" si="36"/>
        <v>0</v>
      </c>
      <c r="J443" s="299">
        <f t="shared" si="37"/>
        <v>1</v>
      </c>
      <c r="K443" s="342"/>
    </row>
    <row r="444" spans="1:11">
      <c r="A444" s="91" t="s">
        <v>1924</v>
      </c>
      <c r="B444" s="91" t="s">
        <v>2285</v>
      </c>
      <c r="C444" s="347" t="s">
        <v>2712</v>
      </c>
      <c r="D444" s="437" t="s">
        <v>2713</v>
      </c>
      <c r="E444" s="457">
        <v>8</v>
      </c>
      <c r="F444" s="457">
        <v>5</v>
      </c>
      <c r="G444" s="173"/>
      <c r="H444" s="457"/>
      <c r="I444" s="299">
        <f t="shared" si="36"/>
        <v>8</v>
      </c>
      <c r="J444" s="299">
        <f t="shared" si="37"/>
        <v>5</v>
      </c>
      <c r="K444" s="342"/>
    </row>
    <row r="445" spans="1:11">
      <c r="A445" s="91" t="s">
        <v>1924</v>
      </c>
      <c r="B445" s="91" t="s">
        <v>2285</v>
      </c>
      <c r="C445" s="347" t="s">
        <v>2714</v>
      </c>
      <c r="D445" s="437" t="s">
        <v>2715</v>
      </c>
      <c r="E445" s="457">
        <v>4</v>
      </c>
      <c r="F445" s="457">
        <v>2</v>
      </c>
      <c r="G445" s="475"/>
      <c r="H445" s="475"/>
      <c r="I445" s="139">
        <f t="shared" si="36"/>
        <v>4</v>
      </c>
      <c r="J445" s="139">
        <f t="shared" si="37"/>
        <v>2</v>
      </c>
      <c r="K445" s="342"/>
    </row>
    <row r="446" spans="1:11">
      <c r="A446" s="91" t="s">
        <v>1924</v>
      </c>
      <c r="B446" s="91" t="s">
        <v>2285</v>
      </c>
      <c r="C446" s="469" t="s">
        <v>2716</v>
      </c>
      <c r="D446" s="136" t="s">
        <v>2717</v>
      </c>
      <c r="E446" s="457"/>
      <c r="F446" s="457"/>
      <c r="G446" s="173"/>
      <c r="H446" s="457"/>
      <c r="I446" s="299">
        <f t="shared" si="36"/>
        <v>0</v>
      </c>
      <c r="J446" s="299">
        <f t="shared" si="37"/>
        <v>0</v>
      </c>
      <c r="K446" s="342"/>
    </row>
    <row r="447" spans="1:11">
      <c r="A447" s="91" t="s">
        <v>1924</v>
      </c>
      <c r="B447" s="91" t="s">
        <v>2285</v>
      </c>
      <c r="C447" s="469" t="s">
        <v>2718</v>
      </c>
      <c r="D447" s="437" t="s">
        <v>2719</v>
      </c>
      <c r="E447" s="457"/>
      <c r="F447" s="457"/>
      <c r="G447" s="173"/>
      <c r="H447" s="457"/>
      <c r="I447" s="299">
        <f t="shared" si="36"/>
        <v>0</v>
      </c>
      <c r="J447" s="299">
        <f t="shared" si="37"/>
        <v>0</v>
      </c>
      <c r="K447" s="342"/>
    </row>
    <row r="448" spans="1:11">
      <c r="A448" s="91" t="s">
        <v>1924</v>
      </c>
      <c r="B448" s="91" t="s">
        <v>2285</v>
      </c>
      <c r="C448" s="469" t="s">
        <v>2720</v>
      </c>
      <c r="D448" s="437" t="s">
        <v>2721</v>
      </c>
      <c r="E448" s="457"/>
      <c r="F448" s="457"/>
      <c r="G448" s="475"/>
      <c r="H448" s="475"/>
      <c r="I448" s="139">
        <f t="shared" si="36"/>
        <v>0</v>
      </c>
      <c r="J448" s="139">
        <f t="shared" si="37"/>
        <v>0</v>
      </c>
      <c r="K448" s="342"/>
    </row>
    <row r="449" spans="1:11">
      <c r="A449" s="91" t="s">
        <v>1924</v>
      </c>
      <c r="B449" s="91" t="s">
        <v>2285</v>
      </c>
      <c r="C449" s="469" t="s">
        <v>2722</v>
      </c>
      <c r="D449" s="437" t="s">
        <v>2723</v>
      </c>
      <c r="E449" s="457"/>
      <c r="F449" s="457"/>
      <c r="G449" s="173"/>
      <c r="H449" s="457"/>
      <c r="I449" s="299">
        <f t="shared" si="36"/>
        <v>0</v>
      </c>
      <c r="J449" s="299">
        <f t="shared" si="37"/>
        <v>0</v>
      </c>
      <c r="K449" s="342"/>
    </row>
    <row r="450" spans="1:11">
      <c r="A450" s="91" t="s">
        <v>1924</v>
      </c>
      <c r="B450" s="91" t="s">
        <v>2285</v>
      </c>
      <c r="C450" s="469" t="s">
        <v>2724</v>
      </c>
      <c r="D450" s="437" t="s">
        <v>2725</v>
      </c>
      <c r="E450" s="457"/>
      <c r="F450" s="457">
        <v>1</v>
      </c>
      <c r="G450" s="173"/>
      <c r="H450" s="457"/>
      <c r="I450" s="299">
        <f t="shared" si="36"/>
        <v>0</v>
      </c>
      <c r="J450" s="299">
        <f t="shared" si="37"/>
        <v>1</v>
      </c>
      <c r="K450" s="342"/>
    </row>
    <row r="451" spans="1:11">
      <c r="A451" s="91" t="s">
        <v>1924</v>
      </c>
      <c r="B451" s="91" t="s">
        <v>2285</v>
      </c>
      <c r="C451" s="469" t="s">
        <v>2726</v>
      </c>
      <c r="D451" s="437" t="s">
        <v>2727</v>
      </c>
      <c r="E451" s="457">
        <v>34</v>
      </c>
      <c r="F451" s="457">
        <v>25</v>
      </c>
      <c r="G451" s="475"/>
      <c r="H451" s="475"/>
      <c r="I451" s="139">
        <f t="shared" ref="I451:I514" si="38">SUM(E451,G451)</f>
        <v>34</v>
      </c>
      <c r="J451" s="139">
        <f t="shared" ref="J451:J514" si="39">SUM(F451,H451)</f>
        <v>25</v>
      </c>
      <c r="K451" s="342"/>
    </row>
    <row r="452" spans="1:11">
      <c r="A452" s="91" t="s">
        <v>1924</v>
      </c>
      <c r="B452" s="91" t="s">
        <v>2285</v>
      </c>
      <c r="C452" s="469" t="s">
        <v>2430</v>
      </c>
      <c r="D452" s="470" t="s">
        <v>2431</v>
      </c>
      <c r="E452" s="457"/>
      <c r="F452" s="457">
        <v>1</v>
      </c>
      <c r="G452" s="173"/>
      <c r="H452" s="457"/>
      <c r="I452" s="299">
        <f t="shared" si="38"/>
        <v>0</v>
      </c>
      <c r="J452" s="299">
        <f t="shared" si="39"/>
        <v>1</v>
      </c>
      <c r="K452" s="342"/>
    </row>
    <row r="453" spans="1:11">
      <c r="A453" s="91" t="s">
        <v>1924</v>
      </c>
      <c r="B453" s="91" t="s">
        <v>2285</v>
      </c>
      <c r="C453" s="469" t="s">
        <v>2482</v>
      </c>
      <c r="D453" s="437" t="s">
        <v>2483</v>
      </c>
      <c r="E453" s="457"/>
      <c r="F453" s="457">
        <v>1</v>
      </c>
      <c r="G453" s="173"/>
      <c r="H453" s="457"/>
      <c r="I453" s="299">
        <f t="shared" si="38"/>
        <v>0</v>
      </c>
      <c r="J453" s="299">
        <f t="shared" si="39"/>
        <v>1</v>
      </c>
      <c r="K453" s="342"/>
    </row>
    <row r="454" spans="1:11">
      <c r="A454" s="91" t="s">
        <v>1924</v>
      </c>
      <c r="B454" s="91" t="s">
        <v>2285</v>
      </c>
      <c r="C454" s="469" t="s">
        <v>2728</v>
      </c>
      <c r="D454" s="437" t="s">
        <v>2729</v>
      </c>
      <c r="E454" s="457"/>
      <c r="F454" s="457">
        <v>1</v>
      </c>
      <c r="G454" s="475"/>
      <c r="H454" s="475"/>
      <c r="I454" s="139">
        <f t="shared" si="38"/>
        <v>0</v>
      </c>
      <c r="J454" s="139">
        <f t="shared" si="39"/>
        <v>1</v>
      </c>
      <c r="K454" s="342"/>
    </row>
    <row r="455" spans="1:11">
      <c r="A455" s="91" t="s">
        <v>1924</v>
      </c>
      <c r="B455" s="91" t="s">
        <v>2285</v>
      </c>
      <c r="C455" s="469" t="s">
        <v>2730</v>
      </c>
      <c r="D455" s="437" t="s">
        <v>2731</v>
      </c>
      <c r="E455" s="457"/>
      <c r="F455" s="457"/>
      <c r="G455" s="173"/>
      <c r="H455" s="457"/>
      <c r="I455" s="299">
        <f t="shared" si="38"/>
        <v>0</v>
      </c>
      <c r="J455" s="299">
        <f t="shared" si="39"/>
        <v>0</v>
      </c>
      <c r="K455" s="342"/>
    </row>
    <row r="456" spans="1:11">
      <c r="A456" s="91" t="s">
        <v>1924</v>
      </c>
      <c r="B456" s="91" t="s">
        <v>2285</v>
      </c>
      <c r="C456" s="469" t="s">
        <v>2550</v>
      </c>
      <c r="D456" s="437" t="s">
        <v>2551</v>
      </c>
      <c r="E456" s="457"/>
      <c r="F456" s="457">
        <v>1</v>
      </c>
      <c r="G456" s="173"/>
      <c r="H456" s="457"/>
      <c r="I456" s="299">
        <f t="shared" si="38"/>
        <v>0</v>
      </c>
      <c r="J456" s="299">
        <f t="shared" si="39"/>
        <v>1</v>
      </c>
      <c r="K456" s="342"/>
    </row>
    <row r="457" spans="1:11">
      <c r="A457" s="91" t="s">
        <v>1924</v>
      </c>
      <c r="B457" s="91" t="s">
        <v>2285</v>
      </c>
      <c r="C457" s="469" t="s">
        <v>2732</v>
      </c>
      <c r="D457" s="437" t="s">
        <v>2733</v>
      </c>
      <c r="E457" s="457"/>
      <c r="F457" s="457"/>
      <c r="G457" s="475"/>
      <c r="H457" s="475"/>
      <c r="I457" s="139">
        <f t="shared" si="38"/>
        <v>0</v>
      </c>
      <c r="J457" s="139">
        <f t="shared" si="39"/>
        <v>0</v>
      </c>
      <c r="K457" s="342"/>
    </row>
    <row r="458" spans="1:11">
      <c r="A458" s="91" t="s">
        <v>1924</v>
      </c>
      <c r="B458" s="91" t="s">
        <v>2285</v>
      </c>
      <c r="C458" s="469" t="s">
        <v>2734</v>
      </c>
      <c r="D458" s="437" t="s">
        <v>2735</v>
      </c>
      <c r="E458" s="457"/>
      <c r="F458" s="457"/>
      <c r="G458" s="173"/>
      <c r="H458" s="457"/>
      <c r="I458" s="299">
        <f t="shared" si="38"/>
        <v>0</v>
      </c>
      <c r="J458" s="299">
        <f t="shared" si="39"/>
        <v>0</v>
      </c>
      <c r="K458" s="342"/>
    </row>
    <row r="459" spans="1:11">
      <c r="A459" s="91" t="s">
        <v>1924</v>
      </c>
      <c r="B459" s="91" t="s">
        <v>2285</v>
      </c>
      <c r="C459" s="469" t="s">
        <v>2736</v>
      </c>
      <c r="D459" s="437" t="s">
        <v>2737</v>
      </c>
      <c r="E459" s="457"/>
      <c r="F459" s="457"/>
      <c r="G459" s="173"/>
      <c r="H459" s="457"/>
      <c r="I459" s="299">
        <f t="shared" si="38"/>
        <v>0</v>
      </c>
      <c r="J459" s="299">
        <f t="shared" si="39"/>
        <v>0</v>
      </c>
      <c r="K459" s="342"/>
    </row>
    <row r="460" spans="1:11">
      <c r="A460" s="91" t="s">
        <v>1924</v>
      </c>
      <c r="B460" s="91" t="s">
        <v>2285</v>
      </c>
      <c r="C460" s="469" t="s">
        <v>2566</v>
      </c>
      <c r="D460" s="473" t="s">
        <v>2567</v>
      </c>
      <c r="E460" s="457"/>
      <c r="F460" s="457"/>
      <c r="G460" s="475"/>
      <c r="H460" s="475"/>
      <c r="I460" s="139">
        <f t="shared" si="38"/>
        <v>0</v>
      </c>
      <c r="J460" s="139">
        <f t="shared" si="39"/>
        <v>0</v>
      </c>
      <c r="K460" s="342"/>
    </row>
    <row r="461" spans="1:11">
      <c r="A461" s="91" t="s">
        <v>1924</v>
      </c>
      <c r="B461" s="91" t="s">
        <v>2285</v>
      </c>
      <c r="C461" s="469" t="s">
        <v>2738</v>
      </c>
      <c r="D461" s="437" t="s">
        <v>2739</v>
      </c>
      <c r="E461" s="457"/>
      <c r="F461" s="457"/>
      <c r="G461" s="173"/>
      <c r="H461" s="457"/>
      <c r="I461" s="299">
        <f t="shared" si="38"/>
        <v>0</v>
      </c>
      <c r="J461" s="299">
        <f t="shared" si="39"/>
        <v>0</v>
      </c>
      <c r="K461" s="342"/>
    </row>
    <row r="462" spans="1:11">
      <c r="A462" s="91" t="s">
        <v>1924</v>
      </c>
      <c r="B462" s="91" t="s">
        <v>2285</v>
      </c>
      <c r="C462" s="469" t="s">
        <v>2740</v>
      </c>
      <c r="D462" s="437" t="s">
        <v>2741</v>
      </c>
      <c r="E462" s="457"/>
      <c r="F462" s="457"/>
      <c r="G462" s="173"/>
      <c r="H462" s="457"/>
      <c r="I462" s="299">
        <f t="shared" si="38"/>
        <v>0</v>
      </c>
      <c r="J462" s="299">
        <f t="shared" si="39"/>
        <v>0</v>
      </c>
      <c r="K462" s="342"/>
    </row>
    <row r="463" spans="1:11">
      <c r="A463" s="91" t="s">
        <v>1924</v>
      </c>
      <c r="B463" s="91" t="s">
        <v>2285</v>
      </c>
      <c r="C463" s="469" t="s">
        <v>2742</v>
      </c>
      <c r="D463" s="437" t="s">
        <v>2743</v>
      </c>
      <c r="E463" s="457"/>
      <c r="F463" s="457"/>
      <c r="G463" s="475"/>
      <c r="H463" s="475"/>
      <c r="I463" s="139">
        <f t="shared" si="38"/>
        <v>0</v>
      </c>
      <c r="J463" s="139">
        <f t="shared" si="39"/>
        <v>0</v>
      </c>
      <c r="K463" s="342"/>
    </row>
    <row r="464" spans="1:11">
      <c r="A464" s="91" t="s">
        <v>1924</v>
      </c>
      <c r="B464" s="91" t="s">
        <v>2285</v>
      </c>
      <c r="C464" s="469" t="s">
        <v>2744</v>
      </c>
      <c r="D464" s="437" t="s">
        <v>2745</v>
      </c>
      <c r="E464" s="457"/>
      <c r="F464" s="457"/>
      <c r="G464" s="173"/>
      <c r="H464" s="457"/>
      <c r="I464" s="299">
        <f t="shared" si="38"/>
        <v>0</v>
      </c>
      <c r="J464" s="299">
        <f t="shared" si="39"/>
        <v>0</v>
      </c>
      <c r="K464" s="342"/>
    </row>
    <row r="465" spans="1:11">
      <c r="A465" s="91" t="s">
        <v>1924</v>
      </c>
      <c r="B465" s="91" t="s">
        <v>2285</v>
      </c>
      <c r="C465" s="469" t="s">
        <v>2746</v>
      </c>
      <c r="D465" s="437" t="s">
        <v>2747</v>
      </c>
      <c r="E465" s="457"/>
      <c r="F465" s="457"/>
      <c r="G465" s="173"/>
      <c r="H465" s="457"/>
      <c r="I465" s="299">
        <f t="shared" si="38"/>
        <v>0</v>
      </c>
      <c r="J465" s="299">
        <f t="shared" si="39"/>
        <v>0</v>
      </c>
      <c r="K465" s="342"/>
    </row>
    <row r="466" spans="1:11">
      <c r="A466" s="91" t="s">
        <v>1924</v>
      </c>
      <c r="B466" s="91" t="s">
        <v>2285</v>
      </c>
      <c r="C466" s="469" t="s">
        <v>2748</v>
      </c>
      <c r="D466" s="437" t="s">
        <v>2749</v>
      </c>
      <c r="E466" s="457"/>
      <c r="F466" s="457"/>
      <c r="G466" s="475"/>
      <c r="H466" s="475"/>
      <c r="I466" s="139">
        <f t="shared" si="38"/>
        <v>0</v>
      </c>
      <c r="J466" s="139">
        <f t="shared" si="39"/>
        <v>0</v>
      </c>
      <c r="K466" s="342"/>
    </row>
    <row r="467" spans="1:11">
      <c r="A467" s="91" t="s">
        <v>1924</v>
      </c>
      <c r="B467" s="91" t="s">
        <v>2285</v>
      </c>
      <c r="C467" s="469" t="s">
        <v>2750</v>
      </c>
      <c r="D467" s="437" t="s">
        <v>2751</v>
      </c>
      <c r="E467" s="457"/>
      <c r="F467" s="457"/>
      <c r="G467" s="173"/>
      <c r="H467" s="457"/>
      <c r="I467" s="299">
        <f t="shared" si="38"/>
        <v>0</v>
      </c>
      <c r="J467" s="299">
        <f t="shared" si="39"/>
        <v>0</v>
      </c>
      <c r="K467" s="342"/>
    </row>
    <row r="468" spans="1:11" ht="25.5">
      <c r="A468" s="432" t="s">
        <v>1939</v>
      </c>
      <c r="B468" s="91" t="s">
        <v>2285</v>
      </c>
      <c r="C468" s="347" t="s">
        <v>2752</v>
      </c>
      <c r="D468" s="437" t="s">
        <v>2753</v>
      </c>
      <c r="E468" s="457">
        <v>358</v>
      </c>
      <c r="F468" s="457">
        <v>335</v>
      </c>
      <c r="G468" s="173"/>
      <c r="H468" s="457"/>
      <c r="I468" s="299">
        <f t="shared" si="38"/>
        <v>358</v>
      </c>
      <c r="J468" s="299">
        <f t="shared" si="39"/>
        <v>335</v>
      </c>
      <c r="K468" s="342"/>
    </row>
    <row r="469" spans="1:11" ht="25.5">
      <c r="A469" s="432" t="s">
        <v>1939</v>
      </c>
      <c r="B469" s="91" t="s">
        <v>2285</v>
      </c>
      <c r="C469" s="347" t="s">
        <v>2754</v>
      </c>
      <c r="D469" s="480" t="s">
        <v>2755</v>
      </c>
      <c r="E469" s="457">
        <v>256</v>
      </c>
      <c r="F469" s="458">
        <v>260</v>
      </c>
      <c r="G469" s="475"/>
      <c r="H469" s="475"/>
      <c r="I469" s="139">
        <f t="shared" si="38"/>
        <v>256</v>
      </c>
      <c r="J469" s="139">
        <f t="shared" si="39"/>
        <v>260</v>
      </c>
      <c r="K469" s="342"/>
    </row>
    <row r="470" spans="1:11" ht="25.5">
      <c r="A470" s="432" t="s">
        <v>1939</v>
      </c>
      <c r="B470" s="91" t="s">
        <v>2285</v>
      </c>
      <c r="C470" s="347" t="s">
        <v>2756</v>
      </c>
      <c r="D470" s="480" t="s">
        <v>2757</v>
      </c>
      <c r="E470" s="457">
        <v>5</v>
      </c>
      <c r="F470" s="457">
        <v>5</v>
      </c>
      <c r="G470" s="173"/>
      <c r="H470" s="457"/>
      <c r="I470" s="299">
        <f t="shared" si="38"/>
        <v>5</v>
      </c>
      <c r="J470" s="299">
        <f t="shared" si="39"/>
        <v>5</v>
      </c>
      <c r="K470" s="342"/>
    </row>
    <row r="471" spans="1:11" ht="25.5">
      <c r="A471" s="432" t="s">
        <v>1939</v>
      </c>
      <c r="B471" s="91" t="s">
        <v>2285</v>
      </c>
      <c r="C471" s="347" t="s">
        <v>2758</v>
      </c>
      <c r="D471" s="467" t="s">
        <v>2759</v>
      </c>
      <c r="E471" s="457">
        <v>12</v>
      </c>
      <c r="F471" s="457">
        <v>12</v>
      </c>
      <c r="G471" s="173"/>
      <c r="H471" s="457"/>
      <c r="I471" s="299">
        <f t="shared" si="38"/>
        <v>12</v>
      </c>
      <c r="J471" s="299">
        <f t="shared" si="39"/>
        <v>12</v>
      </c>
      <c r="K471" s="342"/>
    </row>
    <row r="472" spans="1:11" ht="25.5">
      <c r="A472" s="432" t="s">
        <v>1939</v>
      </c>
      <c r="B472" s="91" t="s">
        <v>2285</v>
      </c>
      <c r="C472" s="347" t="s">
        <v>2760</v>
      </c>
      <c r="D472" s="467" t="s">
        <v>2761</v>
      </c>
      <c r="E472" s="457">
        <v>171</v>
      </c>
      <c r="F472" s="458">
        <v>175</v>
      </c>
      <c r="G472" s="475"/>
      <c r="H472" s="475"/>
      <c r="I472" s="139">
        <f t="shared" si="38"/>
        <v>171</v>
      </c>
      <c r="J472" s="139">
        <f t="shared" si="39"/>
        <v>175</v>
      </c>
      <c r="K472" s="342"/>
    </row>
    <row r="473" spans="1:11" ht="25.5">
      <c r="A473" s="432" t="s">
        <v>1939</v>
      </c>
      <c r="B473" s="91" t="s">
        <v>2285</v>
      </c>
      <c r="C473" s="347" t="s">
        <v>2762</v>
      </c>
      <c r="D473" s="479" t="s">
        <v>2763</v>
      </c>
      <c r="E473" s="457"/>
      <c r="F473" s="457">
        <v>1</v>
      </c>
      <c r="G473" s="173"/>
      <c r="H473" s="457"/>
      <c r="I473" s="299">
        <f t="shared" si="38"/>
        <v>0</v>
      </c>
      <c r="J473" s="299">
        <f t="shared" si="39"/>
        <v>1</v>
      </c>
      <c r="K473" s="342"/>
    </row>
    <row r="474" spans="1:11" ht="25.5">
      <c r="A474" s="432" t="s">
        <v>1939</v>
      </c>
      <c r="B474" s="91" t="s">
        <v>2285</v>
      </c>
      <c r="C474" s="347" t="s">
        <v>2764</v>
      </c>
      <c r="D474" s="479" t="s">
        <v>2765</v>
      </c>
      <c r="E474" s="457">
        <v>1</v>
      </c>
      <c r="F474" s="457">
        <v>1</v>
      </c>
      <c r="G474" s="173"/>
      <c r="H474" s="457"/>
      <c r="I474" s="299">
        <f t="shared" si="38"/>
        <v>1</v>
      </c>
      <c r="J474" s="299">
        <f t="shared" si="39"/>
        <v>1</v>
      </c>
      <c r="K474" s="342"/>
    </row>
    <row r="475" spans="1:11" ht="25.5">
      <c r="A475" s="432" t="s">
        <v>1939</v>
      </c>
      <c r="B475" s="91" t="s">
        <v>2285</v>
      </c>
      <c r="C475" s="347" t="s">
        <v>2766</v>
      </c>
      <c r="D475" s="467" t="s">
        <v>2767</v>
      </c>
      <c r="E475" s="457"/>
      <c r="F475" s="457">
        <v>1</v>
      </c>
      <c r="G475" s="475"/>
      <c r="H475" s="475"/>
      <c r="I475" s="139">
        <f t="shared" si="38"/>
        <v>0</v>
      </c>
      <c r="J475" s="139">
        <f t="shared" si="39"/>
        <v>1</v>
      </c>
      <c r="K475" s="342"/>
    </row>
    <row r="476" spans="1:11" ht="25.5">
      <c r="A476" s="432" t="s">
        <v>1939</v>
      </c>
      <c r="B476" s="91" t="s">
        <v>2285</v>
      </c>
      <c r="C476" s="347" t="s">
        <v>2768</v>
      </c>
      <c r="D476" s="467" t="s">
        <v>2769</v>
      </c>
      <c r="E476" s="457">
        <v>16</v>
      </c>
      <c r="F476" s="458">
        <v>15</v>
      </c>
      <c r="G476" s="173"/>
      <c r="H476" s="457"/>
      <c r="I476" s="299">
        <f t="shared" si="38"/>
        <v>16</v>
      </c>
      <c r="J476" s="299">
        <f t="shared" si="39"/>
        <v>15</v>
      </c>
      <c r="K476" s="342"/>
    </row>
    <row r="477" spans="1:11" ht="25.5">
      <c r="A477" s="432" t="s">
        <v>1939</v>
      </c>
      <c r="B477" s="91" t="s">
        <v>2285</v>
      </c>
      <c r="C477" s="347" t="s">
        <v>2770</v>
      </c>
      <c r="D477" s="467" t="s">
        <v>2771</v>
      </c>
      <c r="E477" s="457">
        <v>3</v>
      </c>
      <c r="F477" s="457">
        <v>2</v>
      </c>
      <c r="G477" s="173"/>
      <c r="H477" s="457"/>
      <c r="I477" s="299">
        <f t="shared" si="38"/>
        <v>3</v>
      </c>
      <c r="J477" s="299">
        <f t="shared" si="39"/>
        <v>2</v>
      </c>
      <c r="K477" s="342"/>
    </row>
    <row r="478" spans="1:11" ht="25.5">
      <c r="A478" s="432" t="s">
        <v>1939</v>
      </c>
      <c r="B478" s="91" t="s">
        <v>2285</v>
      </c>
      <c r="C478" s="347" t="s">
        <v>2772</v>
      </c>
      <c r="D478" s="467" t="s">
        <v>2773</v>
      </c>
      <c r="E478" s="457">
        <v>4</v>
      </c>
      <c r="F478" s="457">
        <v>4</v>
      </c>
      <c r="G478" s="475"/>
      <c r="H478" s="475"/>
      <c r="I478" s="139">
        <f t="shared" si="38"/>
        <v>4</v>
      </c>
      <c r="J478" s="139">
        <f t="shared" si="39"/>
        <v>4</v>
      </c>
      <c r="K478" s="342"/>
    </row>
    <row r="479" spans="1:11" ht="25.5">
      <c r="A479" s="432" t="s">
        <v>1939</v>
      </c>
      <c r="B479" s="91" t="s">
        <v>2285</v>
      </c>
      <c r="C479" s="347" t="s">
        <v>2774</v>
      </c>
      <c r="D479" s="467" t="s">
        <v>2775</v>
      </c>
      <c r="E479" s="457"/>
      <c r="F479" s="457">
        <v>1</v>
      </c>
      <c r="G479" s="173"/>
      <c r="H479" s="457"/>
      <c r="I479" s="299">
        <f t="shared" si="38"/>
        <v>0</v>
      </c>
      <c r="J479" s="299">
        <f t="shared" si="39"/>
        <v>1</v>
      </c>
      <c r="K479" s="342"/>
    </row>
    <row r="480" spans="1:11" ht="25.5">
      <c r="A480" s="432" t="s">
        <v>1939</v>
      </c>
      <c r="B480" s="91" t="s">
        <v>2285</v>
      </c>
      <c r="C480" s="347" t="s">
        <v>2776</v>
      </c>
      <c r="D480" s="467" t="s">
        <v>2777</v>
      </c>
      <c r="E480" s="457"/>
      <c r="F480" s="457">
        <v>1</v>
      </c>
      <c r="G480" s="173"/>
      <c r="H480" s="457"/>
      <c r="I480" s="299">
        <f t="shared" si="38"/>
        <v>0</v>
      </c>
      <c r="J480" s="299">
        <f t="shared" si="39"/>
        <v>1</v>
      </c>
      <c r="K480" s="342"/>
    </row>
    <row r="481" spans="1:11" ht="25.5">
      <c r="A481" s="432" t="s">
        <v>1939</v>
      </c>
      <c r="B481" s="91" t="s">
        <v>2285</v>
      </c>
      <c r="C481" s="347" t="s">
        <v>2778</v>
      </c>
      <c r="D481" s="469" t="s">
        <v>2779</v>
      </c>
      <c r="E481" s="457">
        <v>17</v>
      </c>
      <c r="F481" s="457">
        <v>14</v>
      </c>
      <c r="G481" s="475"/>
      <c r="H481" s="475"/>
      <c r="I481" s="139">
        <f t="shared" si="38"/>
        <v>17</v>
      </c>
      <c r="J481" s="139">
        <f t="shared" si="39"/>
        <v>14</v>
      </c>
      <c r="K481" s="342"/>
    </row>
    <row r="482" spans="1:11" ht="25.5">
      <c r="A482" s="432" t="s">
        <v>1939</v>
      </c>
      <c r="B482" s="91" t="s">
        <v>2285</v>
      </c>
      <c r="C482" s="347" t="s">
        <v>2780</v>
      </c>
      <c r="D482" s="467" t="s">
        <v>2781</v>
      </c>
      <c r="E482" s="457"/>
      <c r="F482" s="457">
        <v>1</v>
      </c>
      <c r="G482" s="173"/>
      <c r="H482" s="457"/>
      <c r="I482" s="299">
        <f t="shared" si="38"/>
        <v>0</v>
      </c>
      <c r="J482" s="299">
        <f t="shared" si="39"/>
        <v>1</v>
      </c>
      <c r="K482" s="342"/>
    </row>
    <row r="483" spans="1:11" ht="25.5">
      <c r="A483" s="432" t="s">
        <v>1939</v>
      </c>
      <c r="B483" s="91" t="s">
        <v>2285</v>
      </c>
      <c r="C483" s="347" t="s">
        <v>2782</v>
      </c>
      <c r="D483" s="467" t="s">
        <v>2783</v>
      </c>
      <c r="E483" s="457">
        <v>47</v>
      </c>
      <c r="F483" s="458">
        <v>45</v>
      </c>
      <c r="G483" s="173"/>
      <c r="H483" s="457"/>
      <c r="I483" s="299">
        <f t="shared" si="38"/>
        <v>47</v>
      </c>
      <c r="J483" s="299">
        <f t="shared" si="39"/>
        <v>45</v>
      </c>
      <c r="K483" s="342"/>
    </row>
    <row r="484" spans="1:11" ht="25.5">
      <c r="A484" s="432" t="s">
        <v>1939</v>
      </c>
      <c r="B484" s="91" t="s">
        <v>2285</v>
      </c>
      <c r="C484" s="347" t="s">
        <v>2784</v>
      </c>
      <c r="D484" s="467" t="s">
        <v>2785</v>
      </c>
      <c r="E484" s="457">
        <v>103</v>
      </c>
      <c r="F484" s="458">
        <v>100</v>
      </c>
      <c r="G484" s="475"/>
      <c r="H484" s="475"/>
      <c r="I484" s="139">
        <f t="shared" si="38"/>
        <v>103</v>
      </c>
      <c r="J484" s="139">
        <f t="shared" si="39"/>
        <v>100</v>
      </c>
      <c r="K484" s="342"/>
    </row>
    <row r="485" spans="1:11" ht="25.5">
      <c r="A485" s="432" t="s">
        <v>1939</v>
      </c>
      <c r="B485" s="91" t="s">
        <v>2285</v>
      </c>
      <c r="C485" s="347" t="s">
        <v>2786</v>
      </c>
      <c r="D485" s="467" t="s">
        <v>2787</v>
      </c>
      <c r="E485" s="457">
        <v>25</v>
      </c>
      <c r="F485" s="457">
        <v>20</v>
      </c>
      <c r="G485" s="173"/>
      <c r="H485" s="457"/>
      <c r="I485" s="299">
        <f t="shared" si="38"/>
        <v>25</v>
      </c>
      <c r="J485" s="299">
        <f t="shared" si="39"/>
        <v>20</v>
      </c>
      <c r="K485" s="342"/>
    </row>
    <row r="486" spans="1:11" ht="25.5">
      <c r="A486" s="432" t="s">
        <v>1939</v>
      </c>
      <c r="B486" s="91" t="s">
        <v>2285</v>
      </c>
      <c r="C486" s="347" t="s">
        <v>2788</v>
      </c>
      <c r="D486" s="467" t="s">
        <v>2789</v>
      </c>
      <c r="E486" s="457">
        <v>6</v>
      </c>
      <c r="F486" s="457">
        <v>6</v>
      </c>
      <c r="G486" s="173"/>
      <c r="H486" s="457"/>
      <c r="I486" s="299">
        <f t="shared" si="38"/>
        <v>6</v>
      </c>
      <c r="J486" s="299">
        <f t="shared" si="39"/>
        <v>6</v>
      </c>
      <c r="K486" s="342"/>
    </row>
    <row r="487" spans="1:11" ht="25.5">
      <c r="A487" s="432" t="s">
        <v>1939</v>
      </c>
      <c r="B487" s="91" t="s">
        <v>2285</v>
      </c>
      <c r="C487" s="347" t="s">
        <v>2790</v>
      </c>
      <c r="D487" s="467" t="s">
        <v>2791</v>
      </c>
      <c r="E487" s="457">
        <v>40</v>
      </c>
      <c r="F487" s="458">
        <v>35</v>
      </c>
      <c r="G487" s="475"/>
      <c r="H487" s="475"/>
      <c r="I487" s="139">
        <f t="shared" si="38"/>
        <v>40</v>
      </c>
      <c r="J487" s="139">
        <f t="shared" si="39"/>
        <v>35</v>
      </c>
      <c r="K487" s="342"/>
    </row>
    <row r="488" spans="1:11" ht="25.5">
      <c r="A488" s="432" t="s">
        <v>1939</v>
      </c>
      <c r="B488" s="91" t="s">
        <v>2285</v>
      </c>
      <c r="C488" s="347" t="s">
        <v>2792</v>
      </c>
      <c r="D488" s="479" t="s">
        <v>2793</v>
      </c>
      <c r="E488" s="457"/>
      <c r="F488" s="457">
        <v>1</v>
      </c>
      <c r="G488" s="173"/>
      <c r="H488" s="457"/>
      <c r="I488" s="299">
        <f t="shared" si="38"/>
        <v>0</v>
      </c>
      <c r="J488" s="299">
        <f t="shared" si="39"/>
        <v>1</v>
      </c>
      <c r="K488" s="342"/>
    </row>
    <row r="489" spans="1:11" ht="25.5">
      <c r="A489" s="432" t="s">
        <v>1939</v>
      </c>
      <c r="B489" s="91" t="s">
        <v>2285</v>
      </c>
      <c r="C489" s="347" t="s">
        <v>2794</v>
      </c>
      <c r="D489" s="467" t="s">
        <v>2795</v>
      </c>
      <c r="E489" s="457"/>
      <c r="F489" s="457">
        <v>1</v>
      </c>
      <c r="G489" s="173"/>
      <c r="H489" s="457"/>
      <c r="I489" s="299">
        <f t="shared" si="38"/>
        <v>0</v>
      </c>
      <c r="J489" s="299">
        <f t="shared" si="39"/>
        <v>1</v>
      </c>
      <c r="K489" s="342"/>
    </row>
    <row r="490" spans="1:11" ht="25.5">
      <c r="A490" s="432" t="s">
        <v>1939</v>
      </c>
      <c r="B490" s="91" t="s">
        <v>2285</v>
      </c>
      <c r="C490" s="347" t="s">
        <v>2796</v>
      </c>
      <c r="D490" s="479" t="s">
        <v>2797</v>
      </c>
      <c r="E490" s="457">
        <v>2</v>
      </c>
      <c r="F490" s="457">
        <v>1</v>
      </c>
      <c r="G490" s="475"/>
      <c r="H490" s="475"/>
      <c r="I490" s="139">
        <f t="shared" si="38"/>
        <v>2</v>
      </c>
      <c r="J490" s="139">
        <f t="shared" si="39"/>
        <v>1</v>
      </c>
      <c r="K490" s="342"/>
    </row>
    <row r="491" spans="1:11" ht="25.5">
      <c r="A491" s="432" t="s">
        <v>1939</v>
      </c>
      <c r="B491" s="91" t="s">
        <v>2285</v>
      </c>
      <c r="C491" s="347" t="s">
        <v>2798</v>
      </c>
      <c r="D491" s="467" t="s">
        <v>2799</v>
      </c>
      <c r="E491" s="457">
        <v>54</v>
      </c>
      <c r="F491" s="458">
        <v>54</v>
      </c>
      <c r="G491" s="173"/>
      <c r="H491" s="457"/>
      <c r="I491" s="299">
        <f t="shared" si="38"/>
        <v>54</v>
      </c>
      <c r="J491" s="299">
        <f t="shared" si="39"/>
        <v>54</v>
      </c>
      <c r="K491" s="342"/>
    </row>
    <row r="492" spans="1:11" ht="25.5">
      <c r="A492" s="432" t="s">
        <v>1939</v>
      </c>
      <c r="B492" s="91" t="s">
        <v>2285</v>
      </c>
      <c r="C492" s="347" t="s">
        <v>2800</v>
      </c>
      <c r="D492" s="467" t="s">
        <v>2801</v>
      </c>
      <c r="E492" s="457"/>
      <c r="F492" s="457">
        <v>1</v>
      </c>
      <c r="G492" s="173"/>
      <c r="H492" s="457"/>
      <c r="I492" s="299">
        <f t="shared" si="38"/>
        <v>0</v>
      </c>
      <c r="J492" s="299">
        <f t="shared" si="39"/>
        <v>1</v>
      </c>
      <c r="K492" s="342"/>
    </row>
    <row r="493" spans="1:11" ht="25.5">
      <c r="A493" s="432" t="s">
        <v>1939</v>
      </c>
      <c r="B493" s="91" t="s">
        <v>2285</v>
      </c>
      <c r="C493" s="347" t="s">
        <v>2802</v>
      </c>
      <c r="D493" s="467" t="s">
        <v>2803</v>
      </c>
      <c r="E493" s="457"/>
      <c r="F493" s="457">
        <v>1</v>
      </c>
      <c r="G493" s="173"/>
      <c r="H493" s="457"/>
      <c r="I493" s="299">
        <f t="shared" si="38"/>
        <v>0</v>
      </c>
      <c r="J493" s="299">
        <f t="shared" si="39"/>
        <v>1</v>
      </c>
      <c r="K493" s="342"/>
    </row>
    <row r="494" spans="1:11" ht="25.5">
      <c r="A494" s="432" t="s">
        <v>1939</v>
      </c>
      <c r="B494" s="91" t="s">
        <v>2285</v>
      </c>
      <c r="C494" s="347" t="s">
        <v>2804</v>
      </c>
      <c r="D494" s="136" t="s">
        <v>2805</v>
      </c>
      <c r="E494" s="457"/>
      <c r="F494" s="457">
        <v>1</v>
      </c>
      <c r="G494" s="173"/>
      <c r="H494" s="457"/>
      <c r="I494" s="299">
        <f t="shared" si="38"/>
        <v>0</v>
      </c>
      <c r="J494" s="299">
        <f t="shared" si="39"/>
        <v>1</v>
      </c>
      <c r="K494" s="342"/>
    </row>
    <row r="495" spans="1:11" ht="25.5">
      <c r="A495" s="432" t="s">
        <v>1939</v>
      </c>
      <c r="B495" s="91" t="s">
        <v>2285</v>
      </c>
      <c r="C495" s="347" t="s">
        <v>2664</v>
      </c>
      <c r="D495" s="136" t="s">
        <v>2665</v>
      </c>
      <c r="E495" s="457"/>
      <c r="F495" s="457">
        <v>1</v>
      </c>
      <c r="G495" s="475"/>
      <c r="H495" s="475"/>
      <c r="I495" s="139">
        <f t="shared" si="38"/>
        <v>0</v>
      </c>
      <c r="J495" s="139">
        <f t="shared" si="39"/>
        <v>1</v>
      </c>
      <c r="K495" s="342"/>
    </row>
    <row r="496" spans="1:11" ht="25.5">
      <c r="A496" s="432" t="s">
        <v>1939</v>
      </c>
      <c r="B496" s="91" t="s">
        <v>2285</v>
      </c>
      <c r="C496" s="347" t="s">
        <v>2668</v>
      </c>
      <c r="D496" s="467" t="s">
        <v>2669</v>
      </c>
      <c r="E496" s="457">
        <v>567</v>
      </c>
      <c r="F496" s="458">
        <v>567</v>
      </c>
      <c r="G496" s="173"/>
      <c r="H496" s="457"/>
      <c r="I496" s="299">
        <f t="shared" si="38"/>
        <v>567</v>
      </c>
      <c r="J496" s="299">
        <f t="shared" si="39"/>
        <v>567</v>
      </c>
      <c r="K496" s="342"/>
    </row>
    <row r="497" spans="1:11" ht="25.5">
      <c r="A497" s="432" t="s">
        <v>1939</v>
      </c>
      <c r="B497" s="91" t="s">
        <v>2285</v>
      </c>
      <c r="C497" s="347" t="s">
        <v>2670</v>
      </c>
      <c r="D497" s="467" t="s">
        <v>2671</v>
      </c>
      <c r="E497" s="457">
        <v>7</v>
      </c>
      <c r="F497" s="458">
        <v>7</v>
      </c>
      <c r="G497" s="173"/>
      <c r="H497" s="457"/>
      <c r="I497" s="299">
        <f t="shared" si="38"/>
        <v>7</v>
      </c>
      <c r="J497" s="299">
        <f t="shared" si="39"/>
        <v>7</v>
      </c>
      <c r="K497" s="342"/>
    </row>
    <row r="498" spans="1:11" ht="25.5">
      <c r="A498" s="432" t="s">
        <v>1939</v>
      </c>
      <c r="B498" s="91" t="s">
        <v>2285</v>
      </c>
      <c r="C498" s="347" t="s">
        <v>2806</v>
      </c>
      <c r="D498" s="467" t="s">
        <v>2807</v>
      </c>
      <c r="E498" s="457">
        <v>110</v>
      </c>
      <c r="F498" s="458">
        <v>100</v>
      </c>
      <c r="G498" s="475"/>
      <c r="H498" s="475"/>
      <c r="I498" s="139">
        <f t="shared" si="38"/>
        <v>110</v>
      </c>
      <c r="J498" s="139">
        <f t="shared" si="39"/>
        <v>100</v>
      </c>
      <c r="K498" s="342"/>
    </row>
    <row r="499" spans="1:11" ht="25.5">
      <c r="A499" s="432" t="s">
        <v>1939</v>
      </c>
      <c r="B499" s="91" t="s">
        <v>2285</v>
      </c>
      <c r="C499" s="347" t="s">
        <v>2686</v>
      </c>
      <c r="D499" s="479" t="s">
        <v>2687</v>
      </c>
      <c r="E499" s="457"/>
      <c r="F499" s="457">
        <v>1</v>
      </c>
      <c r="G499" s="173"/>
      <c r="H499" s="457"/>
      <c r="I499" s="299">
        <f t="shared" si="38"/>
        <v>0</v>
      </c>
      <c r="J499" s="299">
        <f t="shared" si="39"/>
        <v>1</v>
      </c>
      <c r="K499" s="342"/>
    </row>
    <row r="500" spans="1:11" ht="25.5">
      <c r="A500" s="432" t="s">
        <v>1939</v>
      </c>
      <c r="B500" s="91" t="s">
        <v>2285</v>
      </c>
      <c r="C500" s="347" t="s">
        <v>2688</v>
      </c>
      <c r="D500" s="456" t="s">
        <v>2689</v>
      </c>
      <c r="E500" s="457"/>
      <c r="F500" s="457">
        <v>1</v>
      </c>
      <c r="G500" s="173"/>
      <c r="H500" s="457"/>
      <c r="I500" s="299">
        <f t="shared" si="38"/>
        <v>0</v>
      </c>
      <c r="J500" s="299">
        <f t="shared" si="39"/>
        <v>1</v>
      </c>
      <c r="K500" s="342"/>
    </row>
    <row r="501" spans="1:11" ht="25.5">
      <c r="A501" s="432" t="s">
        <v>1939</v>
      </c>
      <c r="B501" s="91" t="s">
        <v>2285</v>
      </c>
      <c r="C501" s="347" t="s">
        <v>2690</v>
      </c>
      <c r="D501" s="437" t="s">
        <v>2691</v>
      </c>
      <c r="E501" s="457">
        <v>571</v>
      </c>
      <c r="F501" s="458">
        <v>570</v>
      </c>
      <c r="G501" s="475"/>
      <c r="H501" s="475"/>
      <c r="I501" s="139">
        <f t="shared" si="38"/>
        <v>571</v>
      </c>
      <c r="J501" s="139">
        <f t="shared" si="39"/>
        <v>570</v>
      </c>
      <c r="K501" s="342"/>
    </row>
    <row r="502" spans="1:11" ht="25.5">
      <c r="A502" s="432" t="s">
        <v>1939</v>
      </c>
      <c r="B502" s="91" t="s">
        <v>2285</v>
      </c>
      <c r="C502" s="347" t="s">
        <v>2696</v>
      </c>
      <c r="D502" s="469" t="s">
        <v>2697</v>
      </c>
      <c r="E502" s="457"/>
      <c r="F502" s="457">
        <v>1</v>
      </c>
      <c r="G502" s="173"/>
      <c r="H502" s="457"/>
      <c r="I502" s="299">
        <f t="shared" si="38"/>
        <v>0</v>
      </c>
      <c r="J502" s="299">
        <f t="shared" si="39"/>
        <v>1</v>
      </c>
      <c r="K502" s="342"/>
    </row>
    <row r="503" spans="1:11" ht="25.5">
      <c r="A503" s="432" t="s">
        <v>1939</v>
      </c>
      <c r="B503" s="91" t="s">
        <v>2285</v>
      </c>
      <c r="C503" s="347" t="s">
        <v>2808</v>
      </c>
      <c r="D503" s="467" t="s">
        <v>2809</v>
      </c>
      <c r="E503" s="457">
        <v>1</v>
      </c>
      <c r="F503" s="457">
        <v>1</v>
      </c>
      <c r="G503" s="173"/>
      <c r="H503" s="457"/>
      <c r="I503" s="299">
        <f t="shared" si="38"/>
        <v>1</v>
      </c>
      <c r="J503" s="299">
        <f t="shared" si="39"/>
        <v>1</v>
      </c>
      <c r="K503" s="342"/>
    </row>
    <row r="504" spans="1:11" ht="25.5">
      <c r="A504" s="432" t="s">
        <v>1939</v>
      </c>
      <c r="B504" s="91" t="s">
        <v>2285</v>
      </c>
      <c r="C504" s="347" t="s">
        <v>2604</v>
      </c>
      <c r="D504" s="437" t="s">
        <v>2605</v>
      </c>
      <c r="E504" s="457">
        <v>21</v>
      </c>
      <c r="F504" s="458">
        <v>20</v>
      </c>
      <c r="G504" s="475"/>
      <c r="H504" s="475"/>
      <c r="I504" s="139">
        <f t="shared" si="38"/>
        <v>21</v>
      </c>
      <c r="J504" s="139">
        <f t="shared" si="39"/>
        <v>20</v>
      </c>
      <c r="K504" s="342"/>
    </row>
    <row r="505" spans="1:11" ht="25.5">
      <c r="A505" s="432" t="s">
        <v>1939</v>
      </c>
      <c r="B505" s="91" t="s">
        <v>2285</v>
      </c>
      <c r="C505" s="347" t="s">
        <v>2810</v>
      </c>
      <c r="D505" s="467" t="s">
        <v>2811</v>
      </c>
      <c r="E505" s="457">
        <v>390</v>
      </c>
      <c r="F505" s="458">
        <v>380</v>
      </c>
      <c r="G505" s="173"/>
      <c r="H505" s="457"/>
      <c r="I505" s="299">
        <f t="shared" si="38"/>
        <v>390</v>
      </c>
      <c r="J505" s="299">
        <f t="shared" si="39"/>
        <v>380</v>
      </c>
      <c r="K505" s="342"/>
    </row>
    <row r="506" spans="1:11" ht="25.5">
      <c r="A506" s="432" t="s">
        <v>1939</v>
      </c>
      <c r="B506" s="91" t="s">
        <v>2285</v>
      </c>
      <c r="C506" s="347" t="s">
        <v>2708</v>
      </c>
      <c r="D506" s="437" t="s">
        <v>2709</v>
      </c>
      <c r="E506" s="457">
        <v>276</v>
      </c>
      <c r="F506" s="458">
        <v>276</v>
      </c>
      <c r="G506" s="173"/>
      <c r="H506" s="457"/>
      <c r="I506" s="299">
        <f t="shared" si="38"/>
        <v>276</v>
      </c>
      <c r="J506" s="299">
        <f t="shared" si="39"/>
        <v>276</v>
      </c>
      <c r="K506" s="342"/>
    </row>
    <row r="507" spans="1:11" ht="25.5">
      <c r="A507" s="432" t="s">
        <v>1939</v>
      </c>
      <c r="B507" s="91" t="s">
        <v>2285</v>
      </c>
      <c r="C507" s="347" t="s">
        <v>2812</v>
      </c>
      <c r="D507" s="481" t="s">
        <v>2813</v>
      </c>
      <c r="E507" s="457">
        <v>202</v>
      </c>
      <c r="F507" s="458">
        <v>202</v>
      </c>
      <c r="G507" s="475"/>
      <c r="H507" s="475"/>
      <c r="I507" s="139">
        <f t="shared" si="38"/>
        <v>202</v>
      </c>
      <c r="J507" s="139">
        <f t="shared" si="39"/>
        <v>202</v>
      </c>
      <c r="K507" s="342"/>
    </row>
    <row r="508" spans="1:11" ht="25.5">
      <c r="A508" s="432" t="s">
        <v>1939</v>
      </c>
      <c r="B508" s="91" t="s">
        <v>2285</v>
      </c>
      <c r="C508" s="347" t="s">
        <v>2814</v>
      </c>
      <c r="D508" s="469" t="s">
        <v>2815</v>
      </c>
      <c r="E508" s="457">
        <v>14</v>
      </c>
      <c r="F508" s="458">
        <v>14</v>
      </c>
      <c r="G508" s="173"/>
      <c r="H508" s="457"/>
      <c r="I508" s="299">
        <f t="shared" si="38"/>
        <v>14</v>
      </c>
      <c r="J508" s="299">
        <f t="shared" si="39"/>
        <v>14</v>
      </c>
      <c r="K508" s="342"/>
    </row>
    <row r="509" spans="1:11" ht="25.5">
      <c r="A509" s="432" t="s">
        <v>1939</v>
      </c>
      <c r="B509" s="91" t="s">
        <v>2285</v>
      </c>
      <c r="C509" s="347" t="s">
        <v>2816</v>
      </c>
      <c r="D509" s="467" t="s">
        <v>2817</v>
      </c>
      <c r="E509" s="457">
        <v>9</v>
      </c>
      <c r="F509" s="457">
        <v>4</v>
      </c>
      <c r="G509" s="173"/>
      <c r="H509" s="457"/>
      <c r="I509" s="299">
        <f t="shared" si="38"/>
        <v>9</v>
      </c>
      <c r="J509" s="299">
        <f t="shared" si="39"/>
        <v>4</v>
      </c>
      <c r="K509" s="342"/>
    </row>
    <row r="510" spans="1:11" ht="25.5">
      <c r="A510" s="432" t="s">
        <v>1939</v>
      </c>
      <c r="B510" s="91" t="s">
        <v>2285</v>
      </c>
      <c r="C510" s="347" t="s">
        <v>2818</v>
      </c>
      <c r="D510" s="467" t="s">
        <v>2819</v>
      </c>
      <c r="E510" s="457">
        <v>4</v>
      </c>
      <c r="F510" s="457">
        <v>1</v>
      </c>
      <c r="G510" s="475"/>
      <c r="H510" s="475"/>
      <c r="I510" s="139">
        <f t="shared" si="38"/>
        <v>4</v>
      </c>
      <c r="J510" s="139">
        <f t="shared" si="39"/>
        <v>1</v>
      </c>
      <c r="K510" s="342"/>
    </row>
    <row r="511" spans="1:11" ht="25.5">
      <c r="A511" s="432" t="s">
        <v>1939</v>
      </c>
      <c r="B511" s="91" t="s">
        <v>2285</v>
      </c>
      <c r="C511" s="347" t="s">
        <v>2820</v>
      </c>
      <c r="D511" s="467" t="s">
        <v>2821</v>
      </c>
      <c r="E511" s="457"/>
      <c r="F511" s="457">
        <v>1</v>
      </c>
      <c r="G511" s="173"/>
      <c r="H511" s="457"/>
      <c r="I511" s="299">
        <f t="shared" si="38"/>
        <v>0</v>
      </c>
      <c r="J511" s="299">
        <f t="shared" si="39"/>
        <v>1</v>
      </c>
      <c r="K511" s="342"/>
    </row>
    <row r="512" spans="1:11" ht="25.5">
      <c r="A512" s="432" t="s">
        <v>1939</v>
      </c>
      <c r="B512" s="91" t="s">
        <v>2285</v>
      </c>
      <c r="C512" s="347" t="s">
        <v>2822</v>
      </c>
      <c r="D512" s="467" t="s">
        <v>2823</v>
      </c>
      <c r="E512" s="457"/>
      <c r="F512" s="457">
        <v>6</v>
      </c>
      <c r="G512" s="173"/>
      <c r="H512" s="457"/>
      <c r="I512" s="299">
        <f t="shared" si="38"/>
        <v>0</v>
      </c>
      <c r="J512" s="299">
        <f t="shared" si="39"/>
        <v>6</v>
      </c>
      <c r="K512" s="342"/>
    </row>
    <row r="513" spans="1:11" ht="25.5">
      <c r="A513" s="432" t="s">
        <v>1939</v>
      </c>
      <c r="B513" s="91" t="s">
        <v>2285</v>
      </c>
      <c r="C513" s="347" t="s">
        <v>2824</v>
      </c>
      <c r="D513" s="467" t="s">
        <v>2825</v>
      </c>
      <c r="E513" s="457">
        <v>1</v>
      </c>
      <c r="F513" s="457">
        <v>1</v>
      </c>
      <c r="G513" s="475"/>
      <c r="H513" s="475"/>
      <c r="I513" s="139">
        <f t="shared" si="38"/>
        <v>1</v>
      </c>
      <c r="J513" s="139">
        <f t="shared" si="39"/>
        <v>1</v>
      </c>
      <c r="K513" s="342"/>
    </row>
    <row r="514" spans="1:11" ht="25.5">
      <c r="A514" s="432" t="s">
        <v>1939</v>
      </c>
      <c r="B514" s="91" t="s">
        <v>2285</v>
      </c>
      <c r="C514" s="347" t="s">
        <v>2826</v>
      </c>
      <c r="D514" s="467" t="s">
        <v>2827</v>
      </c>
      <c r="E514" s="457">
        <v>118</v>
      </c>
      <c r="F514" s="458">
        <v>120</v>
      </c>
      <c r="G514" s="173"/>
      <c r="H514" s="457"/>
      <c r="I514" s="299">
        <f t="shared" si="38"/>
        <v>118</v>
      </c>
      <c r="J514" s="299">
        <f t="shared" si="39"/>
        <v>120</v>
      </c>
      <c r="K514" s="342"/>
    </row>
    <row r="515" spans="1:11" ht="25.5">
      <c r="A515" s="432" t="s">
        <v>1939</v>
      </c>
      <c r="B515" s="91" t="s">
        <v>2285</v>
      </c>
      <c r="C515" s="347" t="s">
        <v>2828</v>
      </c>
      <c r="D515" s="467" t="s">
        <v>2829</v>
      </c>
      <c r="E515" s="457"/>
      <c r="F515" s="457">
        <v>2</v>
      </c>
      <c r="G515" s="173"/>
      <c r="H515" s="457"/>
      <c r="I515" s="299">
        <f t="shared" ref="I515:I578" si="40">SUM(E515,G515)</f>
        <v>0</v>
      </c>
      <c r="J515" s="299">
        <f t="shared" ref="J515:J578" si="41">SUM(F515,H515)</f>
        <v>2</v>
      </c>
      <c r="K515" s="342"/>
    </row>
    <row r="516" spans="1:11" ht="25.5">
      <c r="A516" s="432" t="s">
        <v>1939</v>
      </c>
      <c r="B516" s="91" t="s">
        <v>2285</v>
      </c>
      <c r="C516" s="347" t="s">
        <v>2830</v>
      </c>
      <c r="D516" s="469" t="s">
        <v>2831</v>
      </c>
      <c r="E516" s="457">
        <v>8</v>
      </c>
      <c r="F516" s="457">
        <v>12</v>
      </c>
      <c r="G516" s="475"/>
      <c r="H516" s="475"/>
      <c r="I516" s="139">
        <f t="shared" si="40"/>
        <v>8</v>
      </c>
      <c r="J516" s="139">
        <f t="shared" si="41"/>
        <v>12</v>
      </c>
      <c r="K516" s="342"/>
    </row>
    <row r="517" spans="1:11" ht="25.5">
      <c r="A517" s="432" t="s">
        <v>1939</v>
      </c>
      <c r="B517" s="91" t="s">
        <v>2285</v>
      </c>
      <c r="C517" s="347" t="s">
        <v>2832</v>
      </c>
      <c r="D517" s="467" t="s">
        <v>2833</v>
      </c>
      <c r="E517" s="457">
        <v>105</v>
      </c>
      <c r="F517" s="457">
        <v>105</v>
      </c>
      <c r="G517" s="173"/>
      <c r="H517" s="457"/>
      <c r="I517" s="299">
        <f t="shared" si="40"/>
        <v>105</v>
      </c>
      <c r="J517" s="299">
        <f t="shared" si="41"/>
        <v>105</v>
      </c>
      <c r="K517" s="342"/>
    </row>
    <row r="518" spans="1:11" ht="25.5">
      <c r="A518" s="432" t="s">
        <v>1939</v>
      </c>
      <c r="B518" s="91" t="s">
        <v>2285</v>
      </c>
      <c r="C518" s="347" t="s">
        <v>2834</v>
      </c>
      <c r="D518" s="467" t="s">
        <v>2835</v>
      </c>
      <c r="E518" s="457">
        <v>199</v>
      </c>
      <c r="F518" s="457">
        <v>218</v>
      </c>
      <c r="G518" s="173"/>
      <c r="H518" s="457"/>
      <c r="I518" s="299">
        <f t="shared" si="40"/>
        <v>199</v>
      </c>
      <c r="J518" s="299">
        <f t="shared" si="41"/>
        <v>218</v>
      </c>
      <c r="K518" s="342"/>
    </row>
    <row r="519" spans="1:11" ht="25.5">
      <c r="A519" s="432" t="s">
        <v>1939</v>
      </c>
      <c r="B519" s="91" t="s">
        <v>2285</v>
      </c>
      <c r="C519" s="347" t="s">
        <v>2836</v>
      </c>
      <c r="D519" s="467" t="s">
        <v>2837</v>
      </c>
      <c r="E519" s="457">
        <v>154</v>
      </c>
      <c r="F519" s="458">
        <v>150</v>
      </c>
      <c r="G519" s="475"/>
      <c r="H519" s="475"/>
      <c r="I519" s="139">
        <f t="shared" si="40"/>
        <v>154</v>
      </c>
      <c r="J519" s="139">
        <f t="shared" si="41"/>
        <v>150</v>
      </c>
      <c r="K519" s="342"/>
    </row>
    <row r="520" spans="1:11" ht="25.5">
      <c r="A520" s="432" t="s">
        <v>1939</v>
      </c>
      <c r="B520" s="91" t="s">
        <v>2285</v>
      </c>
      <c r="C520" s="347" t="s">
        <v>2838</v>
      </c>
      <c r="D520" s="482" t="s">
        <v>2839</v>
      </c>
      <c r="E520" s="457">
        <v>7</v>
      </c>
      <c r="F520" s="457">
        <v>2</v>
      </c>
      <c r="G520" s="173"/>
      <c r="H520" s="457"/>
      <c r="I520" s="299">
        <f t="shared" si="40"/>
        <v>7</v>
      </c>
      <c r="J520" s="299">
        <f t="shared" si="41"/>
        <v>2</v>
      </c>
      <c r="K520" s="342"/>
    </row>
    <row r="521" spans="1:11" ht="25.5">
      <c r="A521" s="432" t="s">
        <v>1939</v>
      </c>
      <c r="B521" s="91" t="s">
        <v>2285</v>
      </c>
      <c r="C521" s="347" t="s">
        <v>2840</v>
      </c>
      <c r="D521" s="481" t="s">
        <v>2809</v>
      </c>
      <c r="E521" s="457">
        <v>26</v>
      </c>
      <c r="F521" s="457">
        <v>18</v>
      </c>
      <c r="G521" s="173"/>
      <c r="H521" s="457"/>
      <c r="I521" s="299">
        <f t="shared" si="40"/>
        <v>26</v>
      </c>
      <c r="J521" s="299">
        <f t="shared" si="41"/>
        <v>18</v>
      </c>
      <c r="K521" s="342"/>
    </row>
    <row r="522" spans="1:11" ht="25.5">
      <c r="A522" s="432" t="s">
        <v>1939</v>
      </c>
      <c r="B522" s="91" t="s">
        <v>2285</v>
      </c>
      <c r="C522" s="347" t="s">
        <v>2841</v>
      </c>
      <c r="D522" s="467" t="s">
        <v>2842</v>
      </c>
      <c r="E522" s="457"/>
      <c r="F522" s="457">
        <v>1</v>
      </c>
      <c r="G522" s="475"/>
      <c r="H522" s="475"/>
      <c r="I522" s="139">
        <f t="shared" si="40"/>
        <v>0</v>
      </c>
      <c r="J522" s="139">
        <f t="shared" si="41"/>
        <v>1</v>
      </c>
      <c r="K522" s="342"/>
    </row>
    <row r="523" spans="1:11" ht="25.5">
      <c r="A523" s="432" t="s">
        <v>1939</v>
      </c>
      <c r="B523" s="91" t="s">
        <v>2285</v>
      </c>
      <c r="C523" s="347" t="s">
        <v>2843</v>
      </c>
      <c r="D523" s="467" t="s">
        <v>2844</v>
      </c>
      <c r="E523" s="457">
        <v>69</v>
      </c>
      <c r="F523" s="457">
        <v>58</v>
      </c>
      <c r="G523" s="173"/>
      <c r="H523" s="457"/>
      <c r="I523" s="299">
        <f t="shared" si="40"/>
        <v>69</v>
      </c>
      <c r="J523" s="299">
        <f t="shared" si="41"/>
        <v>58</v>
      </c>
      <c r="K523" s="342"/>
    </row>
    <row r="524" spans="1:11" ht="25.5">
      <c r="A524" s="432" t="s">
        <v>1939</v>
      </c>
      <c r="B524" s="91" t="s">
        <v>2285</v>
      </c>
      <c r="C524" s="347" t="s">
        <v>2845</v>
      </c>
      <c r="D524" s="467" t="s">
        <v>2846</v>
      </c>
      <c r="E524" s="457">
        <v>1</v>
      </c>
      <c r="F524" s="457">
        <v>2</v>
      </c>
      <c r="G524" s="173"/>
      <c r="H524" s="457"/>
      <c r="I524" s="299">
        <f t="shared" si="40"/>
        <v>1</v>
      </c>
      <c r="J524" s="299">
        <f t="shared" si="41"/>
        <v>2</v>
      </c>
      <c r="K524" s="342"/>
    </row>
    <row r="525" spans="1:11" ht="25.5">
      <c r="A525" s="432" t="s">
        <v>1939</v>
      </c>
      <c r="B525" s="91" t="s">
        <v>2285</v>
      </c>
      <c r="C525" s="347" t="s">
        <v>2710</v>
      </c>
      <c r="D525" s="437" t="s">
        <v>2711</v>
      </c>
      <c r="E525" s="457">
        <v>606</v>
      </c>
      <c r="F525" s="458">
        <v>600</v>
      </c>
      <c r="G525" s="475"/>
      <c r="H525" s="475"/>
      <c r="I525" s="139">
        <f t="shared" si="40"/>
        <v>606</v>
      </c>
      <c r="J525" s="139">
        <f t="shared" si="41"/>
        <v>600</v>
      </c>
      <c r="K525" s="342"/>
    </row>
    <row r="526" spans="1:11" ht="25.5">
      <c r="A526" s="432" t="s">
        <v>1939</v>
      </c>
      <c r="B526" s="91" t="s">
        <v>2285</v>
      </c>
      <c r="C526" s="347" t="s">
        <v>2847</v>
      </c>
      <c r="D526" s="467" t="s">
        <v>2848</v>
      </c>
      <c r="E526" s="457">
        <v>2</v>
      </c>
      <c r="F526" s="457">
        <v>1</v>
      </c>
      <c r="G526" s="173"/>
      <c r="H526" s="457"/>
      <c r="I526" s="299">
        <f t="shared" si="40"/>
        <v>2</v>
      </c>
      <c r="J526" s="299">
        <f t="shared" si="41"/>
        <v>1</v>
      </c>
      <c r="K526" s="342"/>
    </row>
    <row r="527" spans="1:11" ht="25.5">
      <c r="A527" s="432" t="s">
        <v>1939</v>
      </c>
      <c r="B527" s="91" t="s">
        <v>2285</v>
      </c>
      <c r="C527" s="347" t="s">
        <v>2849</v>
      </c>
      <c r="D527" s="467" t="s">
        <v>2850</v>
      </c>
      <c r="E527" s="457"/>
      <c r="F527" s="457">
        <v>1</v>
      </c>
      <c r="G527" s="173"/>
      <c r="H527" s="457"/>
      <c r="I527" s="299">
        <f t="shared" si="40"/>
        <v>0</v>
      </c>
      <c r="J527" s="299">
        <f t="shared" si="41"/>
        <v>1</v>
      </c>
      <c r="K527" s="342"/>
    </row>
    <row r="528" spans="1:11" ht="25.5">
      <c r="A528" s="432" t="s">
        <v>1939</v>
      </c>
      <c r="B528" s="91" t="s">
        <v>2285</v>
      </c>
      <c r="C528" s="347" t="s">
        <v>1936</v>
      </c>
      <c r="D528" s="437" t="s">
        <v>1937</v>
      </c>
      <c r="E528" s="457"/>
      <c r="F528" s="457">
        <v>1</v>
      </c>
      <c r="G528" s="475"/>
      <c r="H528" s="475"/>
      <c r="I528" s="139">
        <f t="shared" si="40"/>
        <v>0</v>
      </c>
      <c r="J528" s="139">
        <f t="shared" si="41"/>
        <v>1</v>
      </c>
      <c r="K528" s="342"/>
    </row>
    <row r="529" spans="1:11" ht="25.5">
      <c r="A529" s="432" t="s">
        <v>1939</v>
      </c>
      <c r="B529" s="91" t="s">
        <v>2285</v>
      </c>
      <c r="C529" s="347" t="s">
        <v>2851</v>
      </c>
      <c r="D529" s="481" t="s">
        <v>2852</v>
      </c>
      <c r="E529" s="457">
        <v>36</v>
      </c>
      <c r="F529" s="457">
        <v>41</v>
      </c>
      <c r="G529" s="173"/>
      <c r="H529" s="457"/>
      <c r="I529" s="299">
        <f t="shared" si="40"/>
        <v>36</v>
      </c>
      <c r="J529" s="299">
        <f t="shared" si="41"/>
        <v>41</v>
      </c>
      <c r="K529" s="342"/>
    </row>
    <row r="530" spans="1:11" ht="25.5">
      <c r="A530" s="432" t="s">
        <v>1939</v>
      </c>
      <c r="B530" s="91" t="s">
        <v>2285</v>
      </c>
      <c r="C530" s="347" t="s">
        <v>2853</v>
      </c>
      <c r="D530" s="441" t="s">
        <v>2854</v>
      </c>
      <c r="E530" s="457"/>
      <c r="F530" s="458">
        <v>10</v>
      </c>
      <c r="G530" s="173"/>
      <c r="H530" s="457"/>
      <c r="I530" s="299">
        <f t="shared" si="40"/>
        <v>0</v>
      </c>
      <c r="J530" s="299">
        <f t="shared" si="41"/>
        <v>10</v>
      </c>
      <c r="K530" s="342"/>
    </row>
    <row r="531" spans="1:11" ht="25.5">
      <c r="A531" s="432" t="s">
        <v>1939</v>
      </c>
      <c r="B531" s="91"/>
      <c r="C531" s="469"/>
      <c r="D531" s="445"/>
      <c r="E531" s="457"/>
      <c r="F531" s="457"/>
      <c r="G531" s="475"/>
      <c r="H531" s="475"/>
      <c r="I531" s="139">
        <f t="shared" si="40"/>
        <v>0</v>
      </c>
      <c r="J531" s="139">
        <f t="shared" si="41"/>
        <v>0</v>
      </c>
      <c r="K531" s="342"/>
    </row>
    <row r="532" spans="1:11" ht="25.5">
      <c r="A532" s="432" t="s">
        <v>1939</v>
      </c>
      <c r="B532" s="91"/>
      <c r="C532" s="469"/>
      <c r="D532" s="445"/>
      <c r="E532" s="457"/>
      <c r="F532" s="457"/>
      <c r="G532" s="173"/>
      <c r="H532" s="457"/>
      <c r="I532" s="299">
        <f t="shared" si="40"/>
        <v>0</v>
      </c>
      <c r="J532" s="299">
        <f t="shared" si="41"/>
        <v>0</v>
      </c>
      <c r="K532" s="342"/>
    </row>
    <row r="533" spans="1:11" ht="25.5">
      <c r="A533" s="432" t="s">
        <v>1939</v>
      </c>
      <c r="B533" s="91" t="s">
        <v>2285</v>
      </c>
      <c r="C533" s="469">
        <v>57960001</v>
      </c>
      <c r="D533" s="445" t="s">
        <v>2633</v>
      </c>
      <c r="E533" s="457">
        <v>36</v>
      </c>
      <c r="F533" s="458">
        <v>36</v>
      </c>
      <c r="G533" s="173"/>
      <c r="H533" s="457"/>
      <c r="I533" s="299">
        <f t="shared" si="40"/>
        <v>36</v>
      </c>
      <c r="J533" s="299">
        <f t="shared" si="41"/>
        <v>36</v>
      </c>
      <c r="K533" s="342"/>
    </row>
    <row r="534" spans="1:11" ht="25.5">
      <c r="A534" s="113" t="s">
        <v>1942</v>
      </c>
      <c r="B534" s="91" t="s">
        <v>2285</v>
      </c>
      <c r="C534" s="469" t="s">
        <v>2855</v>
      </c>
      <c r="D534" s="483" t="s">
        <v>2673</v>
      </c>
      <c r="E534" s="457"/>
      <c r="F534" s="457">
        <v>1</v>
      </c>
      <c r="G534" s="475"/>
      <c r="H534" s="475"/>
      <c r="I534" s="139">
        <f t="shared" si="40"/>
        <v>0</v>
      </c>
      <c r="J534" s="139">
        <f t="shared" si="41"/>
        <v>1</v>
      </c>
      <c r="K534" s="342"/>
    </row>
    <row r="535" spans="1:11" ht="25.5">
      <c r="A535" s="113" t="s">
        <v>1942</v>
      </c>
      <c r="B535" s="91" t="s">
        <v>2285</v>
      </c>
      <c r="C535" s="347" t="s">
        <v>2754</v>
      </c>
      <c r="D535" s="467" t="s">
        <v>2755</v>
      </c>
      <c r="E535" s="457">
        <v>910</v>
      </c>
      <c r="F535" s="458">
        <v>910</v>
      </c>
      <c r="G535" s="173"/>
      <c r="H535" s="457"/>
      <c r="I535" s="299">
        <f t="shared" si="40"/>
        <v>910</v>
      </c>
      <c r="J535" s="299">
        <f t="shared" si="41"/>
        <v>910</v>
      </c>
      <c r="K535" s="342"/>
    </row>
    <row r="536" spans="1:11" ht="25.5">
      <c r="A536" s="113" t="s">
        <v>1942</v>
      </c>
      <c r="B536" s="91" t="s">
        <v>2285</v>
      </c>
      <c r="C536" s="347" t="s">
        <v>2802</v>
      </c>
      <c r="D536" s="467" t="s">
        <v>2803</v>
      </c>
      <c r="E536" s="457">
        <v>14</v>
      </c>
      <c r="F536" s="457">
        <v>25</v>
      </c>
      <c r="G536" s="173"/>
      <c r="H536" s="457"/>
      <c r="I536" s="299">
        <f t="shared" si="40"/>
        <v>14</v>
      </c>
      <c r="J536" s="299">
        <f t="shared" si="41"/>
        <v>25</v>
      </c>
      <c r="K536" s="342"/>
    </row>
    <row r="537" spans="1:11" ht="25.5">
      <c r="A537" s="113" t="s">
        <v>1942</v>
      </c>
      <c r="B537" s="91" t="s">
        <v>2285</v>
      </c>
      <c r="C537" s="347" t="s">
        <v>2804</v>
      </c>
      <c r="D537" s="136" t="s">
        <v>2805</v>
      </c>
      <c r="E537" s="457">
        <v>13</v>
      </c>
      <c r="F537" s="457">
        <v>20</v>
      </c>
      <c r="G537" s="475"/>
      <c r="H537" s="475"/>
      <c r="I537" s="139">
        <f t="shared" si="40"/>
        <v>13</v>
      </c>
      <c r="J537" s="139">
        <f t="shared" si="41"/>
        <v>20</v>
      </c>
      <c r="K537" s="342"/>
    </row>
    <row r="538" spans="1:11" ht="25.5">
      <c r="A538" s="113" t="s">
        <v>1942</v>
      </c>
      <c r="B538" s="91" t="s">
        <v>2285</v>
      </c>
      <c r="C538" s="347" t="s">
        <v>2678</v>
      </c>
      <c r="D538" s="437" t="s">
        <v>2679</v>
      </c>
      <c r="E538" s="457">
        <v>77</v>
      </c>
      <c r="F538" s="458">
        <v>70</v>
      </c>
      <c r="G538" s="173"/>
      <c r="H538" s="457"/>
      <c r="I538" s="299">
        <f t="shared" si="40"/>
        <v>77</v>
      </c>
      <c r="J538" s="299">
        <f t="shared" si="41"/>
        <v>70</v>
      </c>
      <c r="K538" s="342"/>
    </row>
    <row r="539" spans="1:11" ht="25.5">
      <c r="A539" s="113" t="s">
        <v>1942</v>
      </c>
      <c r="B539" s="91" t="s">
        <v>2285</v>
      </c>
      <c r="C539" s="347" t="s">
        <v>2686</v>
      </c>
      <c r="D539" s="479" t="s">
        <v>2687</v>
      </c>
      <c r="E539" s="457">
        <v>14</v>
      </c>
      <c r="F539" s="457">
        <v>50</v>
      </c>
      <c r="G539" s="173"/>
      <c r="H539" s="457"/>
      <c r="I539" s="299">
        <f t="shared" si="40"/>
        <v>14</v>
      </c>
      <c r="J539" s="299">
        <f t="shared" si="41"/>
        <v>50</v>
      </c>
      <c r="K539" s="342"/>
    </row>
    <row r="540" spans="1:11" ht="25.5">
      <c r="A540" s="113" t="s">
        <v>1942</v>
      </c>
      <c r="B540" s="91" t="s">
        <v>2285</v>
      </c>
      <c r="C540" s="347" t="s">
        <v>2688</v>
      </c>
      <c r="D540" s="456" t="s">
        <v>2689</v>
      </c>
      <c r="E540" s="457">
        <v>4</v>
      </c>
      <c r="F540" s="457">
        <v>2</v>
      </c>
      <c r="G540" s="475"/>
      <c r="H540" s="475"/>
      <c r="I540" s="139">
        <f t="shared" si="40"/>
        <v>4</v>
      </c>
      <c r="J540" s="139">
        <f t="shared" si="41"/>
        <v>2</v>
      </c>
      <c r="K540" s="342"/>
    </row>
    <row r="541" spans="1:11" ht="25.5">
      <c r="A541" s="113" t="s">
        <v>1942</v>
      </c>
      <c r="B541" s="91" t="s">
        <v>2285</v>
      </c>
      <c r="C541" s="347" t="s">
        <v>2692</v>
      </c>
      <c r="D541" s="437" t="s">
        <v>2693</v>
      </c>
      <c r="E541" s="457">
        <v>121</v>
      </c>
      <c r="F541" s="458">
        <v>120</v>
      </c>
      <c r="G541" s="173"/>
      <c r="H541" s="457"/>
      <c r="I541" s="299">
        <f t="shared" si="40"/>
        <v>121</v>
      </c>
      <c r="J541" s="299">
        <f t="shared" si="41"/>
        <v>120</v>
      </c>
      <c r="K541" s="342"/>
    </row>
    <row r="542" spans="1:11" ht="25.5">
      <c r="A542" s="113" t="s">
        <v>1942</v>
      </c>
      <c r="B542" s="91" t="s">
        <v>2285</v>
      </c>
      <c r="C542" s="347" t="s">
        <v>2706</v>
      </c>
      <c r="D542" s="467" t="s">
        <v>2707</v>
      </c>
      <c r="E542" s="457"/>
      <c r="F542" s="457">
        <v>10</v>
      </c>
      <c r="G542" s="173"/>
      <c r="H542" s="457"/>
      <c r="I542" s="299">
        <f t="shared" si="40"/>
        <v>0</v>
      </c>
      <c r="J542" s="299">
        <f t="shared" si="41"/>
        <v>10</v>
      </c>
      <c r="K542" s="342"/>
    </row>
    <row r="543" spans="1:11" ht="25.5">
      <c r="A543" s="113" t="s">
        <v>1942</v>
      </c>
      <c r="B543" s="91" t="s">
        <v>2285</v>
      </c>
      <c r="C543" s="347" t="s">
        <v>1955</v>
      </c>
      <c r="D543" s="467" t="s">
        <v>1956</v>
      </c>
      <c r="E543" s="457">
        <v>12</v>
      </c>
      <c r="F543" s="457">
        <v>20</v>
      </c>
      <c r="G543" s="475"/>
      <c r="H543" s="475"/>
      <c r="I543" s="139">
        <f t="shared" si="40"/>
        <v>12</v>
      </c>
      <c r="J543" s="139">
        <f t="shared" si="41"/>
        <v>20</v>
      </c>
      <c r="K543" s="342"/>
    </row>
    <row r="544" spans="1:11" ht="25.5">
      <c r="A544" s="113" t="s">
        <v>1942</v>
      </c>
      <c r="B544" s="91" t="s">
        <v>2285</v>
      </c>
      <c r="C544" s="347" t="s">
        <v>2606</v>
      </c>
      <c r="D544" s="437" t="s">
        <v>2607</v>
      </c>
      <c r="E544" s="457">
        <v>98</v>
      </c>
      <c r="F544" s="458">
        <v>90</v>
      </c>
      <c r="G544" s="173"/>
      <c r="H544" s="457"/>
      <c r="I544" s="299">
        <f t="shared" si="40"/>
        <v>98</v>
      </c>
      <c r="J544" s="299">
        <f t="shared" si="41"/>
        <v>90</v>
      </c>
      <c r="K544" s="342"/>
    </row>
    <row r="545" spans="1:11" ht="25.5">
      <c r="A545" s="113" t="s">
        <v>1942</v>
      </c>
      <c r="B545" s="91" t="s">
        <v>2285</v>
      </c>
      <c r="C545" s="347" t="s">
        <v>2810</v>
      </c>
      <c r="D545" s="467" t="s">
        <v>2811</v>
      </c>
      <c r="E545" s="457"/>
      <c r="F545" s="457">
        <v>1</v>
      </c>
      <c r="G545" s="173"/>
      <c r="H545" s="457"/>
      <c r="I545" s="299">
        <f t="shared" si="40"/>
        <v>0</v>
      </c>
      <c r="J545" s="299">
        <f t="shared" si="41"/>
        <v>1</v>
      </c>
      <c r="K545" s="342"/>
    </row>
    <row r="546" spans="1:11" ht="25.5">
      <c r="A546" s="113" t="s">
        <v>1942</v>
      </c>
      <c r="B546" s="91" t="s">
        <v>2285</v>
      </c>
      <c r="C546" s="347" t="s">
        <v>2708</v>
      </c>
      <c r="D546" s="437" t="s">
        <v>2709</v>
      </c>
      <c r="E546" s="457">
        <v>268</v>
      </c>
      <c r="F546" s="458">
        <v>268</v>
      </c>
      <c r="G546" s="173"/>
      <c r="H546" s="457"/>
      <c r="I546" s="299">
        <f t="shared" si="40"/>
        <v>268</v>
      </c>
      <c r="J546" s="299">
        <f t="shared" si="41"/>
        <v>268</v>
      </c>
      <c r="K546" s="342"/>
    </row>
    <row r="547" spans="1:11" ht="25.5">
      <c r="A547" s="113" t="s">
        <v>1942</v>
      </c>
      <c r="B547" s="91" t="s">
        <v>2285</v>
      </c>
      <c r="C547" s="347" t="s">
        <v>2843</v>
      </c>
      <c r="D547" s="467" t="s">
        <v>2844</v>
      </c>
      <c r="E547" s="457">
        <v>892</v>
      </c>
      <c r="F547" s="458">
        <v>892</v>
      </c>
      <c r="G547" s="173"/>
      <c r="H547" s="457"/>
      <c r="I547" s="299">
        <f t="shared" si="40"/>
        <v>892</v>
      </c>
      <c r="J547" s="299">
        <f t="shared" si="41"/>
        <v>892</v>
      </c>
      <c r="K547" s="342"/>
    </row>
    <row r="548" spans="1:11" ht="25.5">
      <c r="A548" s="113" t="s">
        <v>1942</v>
      </c>
      <c r="B548" s="91" t="s">
        <v>2285</v>
      </c>
      <c r="C548" s="347" t="s">
        <v>2845</v>
      </c>
      <c r="D548" s="467" t="s">
        <v>2846</v>
      </c>
      <c r="E548" s="457">
        <v>8790</v>
      </c>
      <c r="F548" s="458">
        <v>8790</v>
      </c>
      <c r="G548" s="475"/>
      <c r="H548" s="475"/>
      <c r="I548" s="139">
        <f t="shared" si="40"/>
        <v>8790</v>
      </c>
      <c r="J548" s="139">
        <f t="shared" si="41"/>
        <v>8790</v>
      </c>
      <c r="K548" s="342"/>
    </row>
    <row r="549" spans="1:11" ht="25.5">
      <c r="A549" s="113" t="s">
        <v>1942</v>
      </c>
      <c r="B549" s="91" t="s">
        <v>2285</v>
      </c>
      <c r="C549" s="469" t="s">
        <v>2113</v>
      </c>
      <c r="D549" s="470" t="s">
        <v>2114</v>
      </c>
      <c r="E549" s="457"/>
      <c r="F549" s="457">
        <v>1</v>
      </c>
      <c r="G549" s="173"/>
      <c r="H549" s="457"/>
      <c r="I549" s="299">
        <f t="shared" si="40"/>
        <v>0</v>
      </c>
      <c r="J549" s="299">
        <f t="shared" si="41"/>
        <v>1</v>
      </c>
      <c r="K549" s="342"/>
    </row>
    <row r="550" spans="1:11" ht="25.5">
      <c r="A550" s="113" t="s">
        <v>1942</v>
      </c>
      <c r="B550" s="91" t="s">
        <v>2285</v>
      </c>
      <c r="C550" s="469">
        <v>57960001</v>
      </c>
      <c r="D550" s="467" t="s">
        <v>2633</v>
      </c>
      <c r="E550" s="457"/>
      <c r="F550" s="457">
        <v>1</v>
      </c>
      <c r="G550" s="173"/>
      <c r="H550" s="457"/>
      <c r="I550" s="299">
        <f t="shared" si="40"/>
        <v>0</v>
      </c>
      <c r="J550" s="299">
        <f t="shared" si="41"/>
        <v>1</v>
      </c>
      <c r="K550" s="342"/>
    </row>
    <row r="551" spans="1:11" ht="25.5">
      <c r="A551" s="113" t="s">
        <v>1942</v>
      </c>
      <c r="B551" s="91" t="s">
        <v>2285</v>
      </c>
      <c r="C551" s="347" t="s">
        <v>2710</v>
      </c>
      <c r="D551" s="437" t="s">
        <v>2711</v>
      </c>
      <c r="E551" s="457">
        <v>3021</v>
      </c>
      <c r="F551" s="457">
        <v>2340</v>
      </c>
      <c r="G551" s="475"/>
      <c r="H551" s="475"/>
      <c r="I551" s="139">
        <f t="shared" si="40"/>
        <v>3021</v>
      </c>
      <c r="J551" s="139">
        <f t="shared" si="41"/>
        <v>2340</v>
      </c>
      <c r="K551" s="342"/>
    </row>
    <row r="552" spans="1:11" ht="25.5">
      <c r="A552" s="113" t="s">
        <v>1942</v>
      </c>
      <c r="B552" s="91" t="s">
        <v>2285</v>
      </c>
      <c r="C552" s="347" t="s">
        <v>2856</v>
      </c>
      <c r="D552" s="481" t="s">
        <v>2857</v>
      </c>
      <c r="E552" s="457"/>
      <c r="F552" s="457">
        <v>50</v>
      </c>
      <c r="G552" s="173"/>
      <c r="H552" s="457"/>
      <c r="I552" s="299">
        <f t="shared" si="40"/>
        <v>0</v>
      </c>
      <c r="J552" s="299">
        <f t="shared" si="41"/>
        <v>50</v>
      </c>
      <c r="K552" s="342"/>
    </row>
    <row r="553" spans="1:11" ht="25.5">
      <c r="A553" s="113" t="s">
        <v>1942</v>
      </c>
      <c r="B553" s="91" t="s">
        <v>2285</v>
      </c>
      <c r="C553" s="469" t="s">
        <v>2858</v>
      </c>
      <c r="D553" s="481" t="s">
        <v>2859</v>
      </c>
      <c r="E553" s="457"/>
      <c r="F553" s="457">
        <v>1</v>
      </c>
      <c r="G553" s="173"/>
      <c r="H553" s="457"/>
      <c r="I553" s="299">
        <f t="shared" si="40"/>
        <v>0</v>
      </c>
      <c r="J553" s="299">
        <f t="shared" si="41"/>
        <v>1</v>
      </c>
      <c r="K553" s="342"/>
    </row>
    <row r="554" spans="1:11" ht="25.5">
      <c r="A554" s="113" t="s">
        <v>1942</v>
      </c>
      <c r="B554" s="91" t="s">
        <v>2285</v>
      </c>
      <c r="C554" s="469" t="s">
        <v>2855</v>
      </c>
      <c r="D554" s="483" t="s">
        <v>2673</v>
      </c>
      <c r="E554" s="457">
        <v>427</v>
      </c>
      <c r="F554" s="458">
        <v>427</v>
      </c>
      <c r="G554" s="475"/>
      <c r="H554" s="475"/>
      <c r="I554" s="139">
        <f t="shared" si="40"/>
        <v>427</v>
      </c>
      <c r="J554" s="139">
        <f t="shared" si="41"/>
        <v>427</v>
      </c>
      <c r="K554" s="342"/>
    </row>
    <row r="555" spans="1:11" ht="25.5">
      <c r="A555" s="113" t="s">
        <v>1942</v>
      </c>
      <c r="B555" s="91" t="s">
        <v>2285</v>
      </c>
      <c r="C555" s="469" t="s">
        <v>2602</v>
      </c>
      <c r="D555" s="437" t="s">
        <v>2603</v>
      </c>
      <c r="E555" s="457"/>
      <c r="F555" s="457">
        <v>1</v>
      </c>
      <c r="G555" s="173"/>
      <c r="H555" s="457"/>
      <c r="I555" s="299">
        <f t="shared" si="40"/>
        <v>0</v>
      </c>
      <c r="J555" s="299">
        <f t="shared" si="41"/>
        <v>1</v>
      </c>
      <c r="K555" s="342"/>
    </row>
    <row r="556" spans="1:11">
      <c r="A556" s="435" t="s">
        <v>1918</v>
      </c>
      <c r="B556" s="91" t="s">
        <v>2285</v>
      </c>
      <c r="C556" s="347" t="s">
        <v>2860</v>
      </c>
      <c r="D556" s="484" t="s">
        <v>2861</v>
      </c>
      <c r="E556" s="457">
        <v>7</v>
      </c>
      <c r="F556" s="458">
        <v>13</v>
      </c>
      <c r="G556" s="173"/>
      <c r="H556" s="457"/>
      <c r="I556" s="299">
        <f t="shared" si="40"/>
        <v>7</v>
      </c>
      <c r="J556" s="299">
        <f t="shared" si="41"/>
        <v>13</v>
      </c>
      <c r="K556" s="342"/>
    </row>
    <row r="557" spans="1:11">
      <c r="A557" s="435" t="s">
        <v>1918</v>
      </c>
      <c r="B557" s="91" t="s">
        <v>2285</v>
      </c>
      <c r="C557" s="347" t="s">
        <v>2862</v>
      </c>
      <c r="D557" s="484" t="s">
        <v>2863</v>
      </c>
      <c r="E557" s="457">
        <v>15</v>
      </c>
      <c r="F557" s="458">
        <v>17</v>
      </c>
      <c r="G557" s="475"/>
      <c r="H557" s="475"/>
      <c r="I557" s="139">
        <f t="shared" si="40"/>
        <v>15</v>
      </c>
      <c r="J557" s="139">
        <f t="shared" si="41"/>
        <v>17</v>
      </c>
      <c r="K557" s="342"/>
    </row>
    <row r="558" spans="1:11">
      <c r="A558" s="435" t="s">
        <v>1918</v>
      </c>
      <c r="B558" s="91" t="s">
        <v>2285</v>
      </c>
      <c r="C558" s="347" t="s">
        <v>2864</v>
      </c>
      <c r="D558" s="485" t="s">
        <v>2865</v>
      </c>
      <c r="E558" s="457"/>
      <c r="F558" s="457">
        <v>1</v>
      </c>
      <c r="G558" s="173"/>
      <c r="H558" s="457"/>
      <c r="I558" s="299">
        <f t="shared" si="40"/>
        <v>0</v>
      </c>
      <c r="J558" s="299">
        <f t="shared" si="41"/>
        <v>1</v>
      </c>
      <c r="K558" s="342"/>
    </row>
    <row r="559" spans="1:11">
      <c r="A559" s="435" t="s">
        <v>1918</v>
      </c>
      <c r="B559" s="91" t="s">
        <v>2285</v>
      </c>
      <c r="C559" s="347" t="s">
        <v>2866</v>
      </c>
      <c r="D559" s="485" t="s">
        <v>2867</v>
      </c>
      <c r="E559" s="457"/>
      <c r="F559" s="457">
        <v>1</v>
      </c>
      <c r="G559" s="173"/>
      <c r="H559" s="457"/>
      <c r="I559" s="299">
        <f t="shared" si="40"/>
        <v>0</v>
      </c>
      <c r="J559" s="299">
        <f t="shared" si="41"/>
        <v>1</v>
      </c>
      <c r="K559" s="342"/>
    </row>
    <row r="560" spans="1:11">
      <c r="A560" s="435" t="s">
        <v>1918</v>
      </c>
      <c r="B560" s="91" t="s">
        <v>2285</v>
      </c>
      <c r="C560" s="347" t="s">
        <v>2868</v>
      </c>
      <c r="D560" s="485" t="s">
        <v>2869</v>
      </c>
      <c r="E560" s="457"/>
      <c r="F560" s="457">
        <v>1</v>
      </c>
      <c r="G560" s="475"/>
      <c r="H560" s="475"/>
      <c r="I560" s="139">
        <f t="shared" si="40"/>
        <v>0</v>
      </c>
      <c r="J560" s="139">
        <f t="shared" si="41"/>
        <v>1</v>
      </c>
      <c r="K560" s="342"/>
    </row>
    <row r="561" spans="1:11">
      <c r="A561" s="435" t="s">
        <v>1918</v>
      </c>
      <c r="B561" s="91" t="s">
        <v>2285</v>
      </c>
      <c r="C561" s="347" t="s">
        <v>2870</v>
      </c>
      <c r="D561" s="485" t="s">
        <v>2871</v>
      </c>
      <c r="E561" s="457"/>
      <c r="F561" s="457">
        <v>1</v>
      </c>
      <c r="G561" s="173"/>
      <c r="H561" s="457"/>
      <c r="I561" s="299">
        <f t="shared" si="40"/>
        <v>0</v>
      </c>
      <c r="J561" s="299">
        <f t="shared" si="41"/>
        <v>1</v>
      </c>
      <c r="K561" s="342"/>
    </row>
    <row r="562" spans="1:11">
      <c r="A562" s="435" t="s">
        <v>1918</v>
      </c>
      <c r="B562" s="91" t="s">
        <v>2285</v>
      </c>
      <c r="C562" s="347" t="s">
        <v>2872</v>
      </c>
      <c r="D562" s="472" t="s">
        <v>2873</v>
      </c>
      <c r="E562" s="457"/>
      <c r="F562" s="457">
        <v>7</v>
      </c>
      <c r="G562" s="173"/>
      <c r="H562" s="457"/>
      <c r="I562" s="299">
        <f t="shared" si="40"/>
        <v>0</v>
      </c>
      <c r="J562" s="299">
        <f t="shared" si="41"/>
        <v>7</v>
      </c>
      <c r="K562" s="342"/>
    </row>
    <row r="563" spans="1:11">
      <c r="A563" s="435" t="s">
        <v>1918</v>
      </c>
      <c r="B563" s="91" t="s">
        <v>2285</v>
      </c>
      <c r="C563" s="347" t="s">
        <v>2874</v>
      </c>
      <c r="D563" s="485" t="s">
        <v>2875</v>
      </c>
      <c r="E563" s="457"/>
      <c r="F563" s="457">
        <v>1</v>
      </c>
      <c r="G563" s="475"/>
      <c r="H563" s="475"/>
      <c r="I563" s="139">
        <f t="shared" si="40"/>
        <v>0</v>
      </c>
      <c r="J563" s="139">
        <f t="shared" si="41"/>
        <v>1</v>
      </c>
      <c r="K563" s="342"/>
    </row>
    <row r="564" spans="1:11">
      <c r="A564" s="435" t="s">
        <v>1918</v>
      </c>
      <c r="B564" s="91" t="s">
        <v>2285</v>
      </c>
      <c r="C564" s="347" t="s">
        <v>2876</v>
      </c>
      <c r="D564" s="486" t="s">
        <v>2877</v>
      </c>
      <c r="E564" s="457"/>
      <c r="F564" s="457">
        <v>1</v>
      </c>
      <c r="G564" s="173"/>
      <c r="H564" s="457"/>
      <c r="I564" s="299">
        <f t="shared" si="40"/>
        <v>0</v>
      </c>
      <c r="J564" s="299">
        <f t="shared" si="41"/>
        <v>1</v>
      </c>
      <c r="K564" s="342"/>
    </row>
    <row r="565" spans="1:11">
      <c r="A565" s="435" t="s">
        <v>1918</v>
      </c>
      <c r="B565" s="91" t="s">
        <v>2285</v>
      </c>
      <c r="C565" s="347" t="s">
        <v>2810</v>
      </c>
      <c r="D565" s="467" t="s">
        <v>2811</v>
      </c>
      <c r="E565" s="457">
        <v>24</v>
      </c>
      <c r="F565" s="457">
        <v>30</v>
      </c>
      <c r="G565" s="173"/>
      <c r="H565" s="457"/>
      <c r="I565" s="299">
        <f t="shared" si="40"/>
        <v>24</v>
      </c>
      <c r="J565" s="299">
        <f t="shared" si="41"/>
        <v>30</v>
      </c>
      <c r="K565" s="342"/>
    </row>
    <row r="566" spans="1:11">
      <c r="A566" s="435" t="s">
        <v>1918</v>
      </c>
      <c r="B566" s="91" t="s">
        <v>2285</v>
      </c>
      <c r="C566" s="347" t="s">
        <v>2878</v>
      </c>
      <c r="D566" s="481" t="s">
        <v>2879</v>
      </c>
      <c r="E566" s="457">
        <v>32</v>
      </c>
      <c r="F566" s="458">
        <v>32</v>
      </c>
      <c r="G566" s="475"/>
      <c r="H566" s="475"/>
      <c r="I566" s="139">
        <f t="shared" si="40"/>
        <v>32</v>
      </c>
      <c r="J566" s="139">
        <f t="shared" si="41"/>
        <v>32</v>
      </c>
      <c r="K566" s="342"/>
    </row>
    <row r="567" spans="1:11">
      <c r="A567" s="435" t="s">
        <v>1918</v>
      </c>
      <c r="B567" s="91" t="s">
        <v>2285</v>
      </c>
      <c r="C567" s="347" t="s">
        <v>2880</v>
      </c>
      <c r="D567" s="467" t="s">
        <v>2881</v>
      </c>
      <c r="E567" s="457">
        <v>23</v>
      </c>
      <c r="F567" s="457">
        <v>23</v>
      </c>
      <c r="G567" s="173"/>
      <c r="H567" s="457"/>
      <c r="I567" s="299">
        <f t="shared" si="40"/>
        <v>23</v>
      </c>
      <c r="J567" s="299">
        <f t="shared" si="41"/>
        <v>23</v>
      </c>
      <c r="K567" s="342"/>
    </row>
    <row r="568" spans="1:11">
      <c r="A568" s="435" t="s">
        <v>1918</v>
      </c>
      <c r="B568" s="91" t="s">
        <v>2285</v>
      </c>
      <c r="C568" s="347" t="s">
        <v>2882</v>
      </c>
      <c r="D568" s="467" t="s">
        <v>2883</v>
      </c>
      <c r="E568" s="457">
        <v>5</v>
      </c>
      <c r="F568" s="457">
        <v>7</v>
      </c>
      <c r="G568" s="173"/>
      <c r="H568" s="457"/>
      <c r="I568" s="299">
        <f t="shared" si="40"/>
        <v>5</v>
      </c>
      <c r="J568" s="299">
        <f t="shared" si="41"/>
        <v>7</v>
      </c>
      <c r="K568" s="342"/>
    </row>
    <row r="569" spans="1:11">
      <c r="A569" s="435" t="s">
        <v>1918</v>
      </c>
      <c r="B569" s="91" t="s">
        <v>2285</v>
      </c>
      <c r="C569" s="347" t="s">
        <v>2884</v>
      </c>
      <c r="D569" s="487" t="s">
        <v>2885</v>
      </c>
      <c r="E569" s="457"/>
      <c r="F569" s="458">
        <v>4</v>
      </c>
      <c r="G569" s="475"/>
      <c r="H569" s="475"/>
      <c r="I569" s="139">
        <f t="shared" si="40"/>
        <v>0</v>
      </c>
      <c r="J569" s="139">
        <f t="shared" si="41"/>
        <v>4</v>
      </c>
      <c r="K569" s="342"/>
    </row>
    <row r="570" spans="1:11">
      <c r="A570" s="435" t="s">
        <v>1918</v>
      </c>
      <c r="B570" s="91" t="s">
        <v>2285</v>
      </c>
      <c r="C570" s="469" t="s">
        <v>2886</v>
      </c>
      <c r="D570" s="488" t="s">
        <v>2887</v>
      </c>
      <c r="E570" s="457"/>
      <c r="F570" s="458">
        <v>4</v>
      </c>
      <c r="G570" s="173"/>
      <c r="H570" s="457"/>
      <c r="I570" s="299">
        <f t="shared" si="40"/>
        <v>0</v>
      </c>
      <c r="J570" s="299">
        <f t="shared" si="41"/>
        <v>4</v>
      </c>
      <c r="K570" s="342"/>
    </row>
    <row r="571" spans="1:11">
      <c r="A571" s="433" t="s">
        <v>1917</v>
      </c>
      <c r="B571" s="91" t="s">
        <v>2285</v>
      </c>
      <c r="C571" s="347" t="s">
        <v>2790</v>
      </c>
      <c r="D571" s="467" t="s">
        <v>2791</v>
      </c>
      <c r="E571" s="457">
        <v>5</v>
      </c>
      <c r="F571" s="457">
        <v>15</v>
      </c>
      <c r="G571" s="173"/>
      <c r="H571" s="457"/>
      <c r="I571" s="299">
        <f t="shared" si="40"/>
        <v>5</v>
      </c>
      <c r="J571" s="299">
        <f t="shared" si="41"/>
        <v>15</v>
      </c>
      <c r="K571" s="342"/>
    </row>
    <row r="572" spans="1:11">
      <c r="A572" s="433" t="s">
        <v>1917</v>
      </c>
      <c r="B572" s="91" t="s">
        <v>2285</v>
      </c>
      <c r="C572" s="347" t="s">
        <v>2804</v>
      </c>
      <c r="D572" s="136" t="s">
        <v>2805</v>
      </c>
      <c r="E572" s="457"/>
      <c r="F572" s="457">
        <v>1</v>
      </c>
      <c r="G572" s="475"/>
      <c r="H572" s="475"/>
      <c r="I572" s="139">
        <f t="shared" si="40"/>
        <v>0</v>
      </c>
      <c r="J572" s="139">
        <f t="shared" si="41"/>
        <v>1</v>
      </c>
      <c r="K572" s="342"/>
    </row>
    <row r="573" spans="1:11">
      <c r="A573" s="433" t="s">
        <v>1917</v>
      </c>
      <c r="B573" s="91" t="s">
        <v>2285</v>
      </c>
      <c r="C573" s="347" t="s">
        <v>2664</v>
      </c>
      <c r="D573" s="136" t="s">
        <v>2665</v>
      </c>
      <c r="E573" s="457">
        <v>39</v>
      </c>
      <c r="F573" s="457">
        <v>85</v>
      </c>
      <c r="G573" s="173"/>
      <c r="H573" s="457"/>
      <c r="I573" s="299">
        <f t="shared" si="40"/>
        <v>39</v>
      </c>
      <c r="J573" s="299">
        <f t="shared" si="41"/>
        <v>85</v>
      </c>
      <c r="K573" s="342"/>
    </row>
    <row r="574" spans="1:11">
      <c r="A574" s="433" t="s">
        <v>1917</v>
      </c>
      <c r="B574" s="91" t="s">
        <v>2285</v>
      </c>
      <c r="C574" s="347" t="s">
        <v>2666</v>
      </c>
      <c r="D574" s="472" t="s">
        <v>2667</v>
      </c>
      <c r="E574" s="457">
        <v>1</v>
      </c>
      <c r="F574" s="457">
        <v>5</v>
      </c>
      <c r="G574" s="173"/>
      <c r="H574" s="457"/>
      <c r="I574" s="299">
        <f t="shared" si="40"/>
        <v>1</v>
      </c>
      <c r="J574" s="299">
        <f t="shared" si="41"/>
        <v>5</v>
      </c>
      <c r="K574" s="342"/>
    </row>
    <row r="575" spans="1:11">
      <c r="A575" s="433" t="s">
        <v>1917</v>
      </c>
      <c r="B575" s="91" t="s">
        <v>2285</v>
      </c>
      <c r="C575" s="347" t="s">
        <v>2888</v>
      </c>
      <c r="D575" s="489" t="s">
        <v>2889</v>
      </c>
      <c r="E575" s="457"/>
      <c r="F575" s="457">
        <v>5</v>
      </c>
      <c r="G575" s="475"/>
      <c r="H575" s="475"/>
      <c r="I575" s="139">
        <f t="shared" si="40"/>
        <v>0</v>
      </c>
      <c r="J575" s="139">
        <f t="shared" si="41"/>
        <v>5</v>
      </c>
      <c r="K575" s="342"/>
    </row>
    <row r="576" spans="1:11">
      <c r="A576" s="433" t="s">
        <v>1917</v>
      </c>
      <c r="B576" s="91" t="s">
        <v>2285</v>
      </c>
      <c r="C576" s="347" t="s">
        <v>2668</v>
      </c>
      <c r="D576" s="456" t="s">
        <v>2669</v>
      </c>
      <c r="E576" s="457">
        <v>1011</v>
      </c>
      <c r="F576" s="457">
        <v>1040</v>
      </c>
      <c r="G576" s="173"/>
      <c r="H576" s="457"/>
      <c r="I576" s="299">
        <f t="shared" si="40"/>
        <v>1011</v>
      </c>
      <c r="J576" s="299">
        <f t="shared" si="41"/>
        <v>1040</v>
      </c>
      <c r="K576" s="342"/>
    </row>
    <row r="577" spans="1:11">
      <c r="A577" s="433" t="s">
        <v>1917</v>
      </c>
      <c r="B577" s="91" t="s">
        <v>2285</v>
      </c>
      <c r="C577" s="347" t="s">
        <v>2670</v>
      </c>
      <c r="D577" s="456" t="s">
        <v>2671</v>
      </c>
      <c r="E577" s="457">
        <v>102</v>
      </c>
      <c r="F577" s="458">
        <v>100</v>
      </c>
      <c r="G577" s="173"/>
      <c r="H577" s="457"/>
      <c r="I577" s="299">
        <f t="shared" si="40"/>
        <v>102</v>
      </c>
      <c r="J577" s="299">
        <f t="shared" si="41"/>
        <v>100</v>
      </c>
      <c r="K577" s="342"/>
    </row>
    <row r="578" spans="1:11">
      <c r="A578" s="433" t="s">
        <v>1917</v>
      </c>
      <c r="B578" s="91" t="s">
        <v>2285</v>
      </c>
      <c r="C578" s="347" t="s">
        <v>1943</v>
      </c>
      <c r="D578" s="437" t="s">
        <v>1944</v>
      </c>
      <c r="E578" s="457">
        <v>604</v>
      </c>
      <c r="F578" s="458">
        <v>604</v>
      </c>
      <c r="G578" s="475"/>
      <c r="H578" s="475"/>
      <c r="I578" s="139">
        <f t="shared" si="40"/>
        <v>604</v>
      </c>
      <c r="J578" s="139">
        <f t="shared" si="41"/>
        <v>604</v>
      </c>
      <c r="K578" s="342"/>
    </row>
    <row r="579" spans="1:11">
      <c r="A579" s="433" t="s">
        <v>1917</v>
      </c>
      <c r="B579" s="91" t="s">
        <v>2285</v>
      </c>
      <c r="C579" s="347" t="s">
        <v>2672</v>
      </c>
      <c r="D579" s="437" t="s">
        <v>2673</v>
      </c>
      <c r="E579" s="457">
        <v>6</v>
      </c>
      <c r="F579" s="457">
        <v>5</v>
      </c>
      <c r="G579" s="173"/>
      <c r="H579" s="457"/>
      <c r="I579" s="299">
        <f t="shared" ref="I579:I642" si="42">SUM(E579,G579)</f>
        <v>6</v>
      </c>
      <c r="J579" s="299">
        <f t="shared" ref="J579:J642" si="43">SUM(F579,H579)</f>
        <v>5</v>
      </c>
      <c r="K579" s="342"/>
    </row>
    <row r="580" spans="1:11">
      <c r="A580" s="433" t="s">
        <v>1917</v>
      </c>
      <c r="B580" s="91" t="s">
        <v>2285</v>
      </c>
      <c r="C580" s="347" t="s">
        <v>1945</v>
      </c>
      <c r="D580" s="136" t="s">
        <v>1946</v>
      </c>
      <c r="E580" s="457"/>
      <c r="F580" s="458">
        <v>10</v>
      </c>
      <c r="G580" s="173"/>
      <c r="H580" s="457"/>
      <c r="I580" s="299">
        <f t="shared" si="42"/>
        <v>0</v>
      </c>
      <c r="J580" s="299">
        <f t="shared" si="43"/>
        <v>10</v>
      </c>
      <c r="K580" s="342"/>
    </row>
    <row r="581" spans="1:11">
      <c r="A581" s="433" t="s">
        <v>1917</v>
      </c>
      <c r="B581" s="91" t="s">
        <v>2285</v>
      </c>
      <c r="C581" s="347" t="s">
        <v>2674</v>
      </c>
      <c r="D581" s="437" t="s">
        <v>2675</v>
      </c>
      <c r="E581" s="457"/>
      <c r="F581" s="457">
        <v>8</v>
      </c>
      <c r="G581" s="475"/>
      <c r="H581" s="475"/>
      <c r="I581" s="139">
        <f t="shared" si="42"/>
        <v>0</v>
      </c>
      <c r="J581" s="139">
        <f t="shared" si="43"/>
        <v>8</v>
      </c>
      <c r="K581" s="342"/>
    </row>
    <row r="582" spans="1:11">
      <c r="A582" s="433" t="s">
        <v>1917</v>
      </c>
      <c r="B582" s="91" t="s">
        <v>2285</v>
      </c>
      <c r="C582" s="347" t="s">
        <v>2676</v>
      </c>
      <c r="D582" s="136" t="s">
        <v>2677</v>
      </c>
      <c r="E582" s="457">
        <v>1</v>
      </c>
      <c r="F582" s="457">
        <v>1</v>
      </c>
      <c r="G582" s="173"/>
      <c r="H582" s="457"/>
      <c r="I582" s="299">
        <f t="shared" si="42"/>
        <v>1</v>
      </c>
      <c r="J582" s="299">
        <f t="shared" si="43"/>
        <v>1</v>
      </c>
      <c r="K582" s="342"/>
    </row>
    <row r="583" spans="1:11">
      <c r="A583" s="433" t="s">
        <v>1917</v>
      </c>
      <c r="B583" s="91" t="s">
        <v>2285</v>
      </c>
      <c r="C583" s="347" t="s">
        <v>2890</v>
      </c>
      <c r="D583" s="136" t="s">
        <v>2891</v>
      </c>
      <c r="E583" s="457"/>
      <c r="F583" s="457">
        <v>1</v>
      </c>
      <c r="G583" s="173"/>
      <c r="H583" s="457"/>
      <c r="I583" s="299">
        <f t="shared" si="42"/>
        <v>0</v>
      </c>
      <c r="J583" s="299">
        <f t="shared" si="43"/>
        <v>1</v>
      </c>
      <c r="K583" s="342"/>
    </row>
    <row r="584" spans="1:11">
      <c r="A584" s="433" t="s">
        <v>1917</v>
      </c>
      <c r="B584" s="91" t="s">
        <v>2285</v>
      </c>
      <c r="C584" s="347" t="s">
        <v>1947</v>
      </c>
      <c r="D584" s="437" t="s">
        <v>1948</v>
      </c>
      <c r="E584" s="457"/>
      <c r="F584" s="457">
        <v>5</v>
      </c>
      <c r="G584" s="475"/>
      <c r="H584" s="475"/>
      <c r="I584" s="139">
        <f t="shared" si="42"/>
        <v>0</v>
      </c>
      <c r="J584" s="139">
        <f t="shared" si="43"/>
        <v>5</v>
      </c>
      <c r="K584" s="342"/>
    </row>
    <row r="585" spans="1:11">
      <c r="A585" s="433" t="s">
        <v>1917</v>
      </c>
      <c r="B585" s="91" t="s">
        <v>2285</v>
      </c>
      <c r="C585" s="347" t="s">
        <v>1949</v>
      </c>
      <c r="D585" s="437" t="s">
        <v>1950</v>
      </c>
      <c r="E585" s="457">
        <v>1</v>
      </c>
      <c r="F585" s="457">
        <v>2</v>
      </c>
      <c r="G585" s="173"/>
      <c r="H585" s="457"/>
      <c r="I585" s="299">
        <f t="shared" si="42"/>
        <v>1</v>
      </c>
      <c r="J585" s="299">
        <f t="shared" si="43"/>
        <v>2</v>
      </c>
      <c r="K585" s="342"/>
    </row>
    <row r="586" spans="1:11">
      <c r="A586" s="433" t="s">
        <v>1917</v>
      </c>
      <c r="B586" s="91" t="s">
        <v>2285</v>
      </c>
      <c r="C586" s="347" t="s">
        <v>2678</v>
      </c>
      <c r="D586" s="437" t="s">
        <v>2679</v>
      </c>
      <c r="E586" s="457">
        <v>10</v>
      </c>
      <c r="F586" s="457">
        <v>6</v>
      </c>
      <c r="G586" s="173"/>
      <c r="H586" s="457"/>
      <c r="I586" s="299">
        <f t="shared" si="42"/>
        <v>10</v>
      </c>
      <c r="J586" s="299">
        <f t="shared" si="43"/>
        <v>6</v>
      </c>
      <c r="K586" s="342"/>
    </row>
    <row r="587" spans="1:11">
      <c r="A587" s="433" t="s">
        <v>1917</v>
      </c>
      <c r="B587" s="91" t="s">
        <v>2285</v>
      </c>
      <c r="C587" s="347" t="s">
        <v>1967</v>
      </c>
      <c r="D587" s="437" t="s">
        <v>1968</v>
      </c>
      <c r="E587" s="457"/>
      <c r="F587" s="457">
        <v>5</v>
      </c>
      <c r="G587" s="475"/>
      <c r="H587" s="475"/>
      <c r="I587" s="139">
        <f t="shared" si="42"/>
        <v>0</v>
      </c>
      <c r="J587" s="139">
        <f t="shared" si="43"/>
        <v>5</v>
      </c>
      <c r="K587" s="342"/>
    </row>
    <row r="588" spans="1:11">
      <c r="A588" s="433" t="s">
        <v>1917</v>
      </c>
      <c r="B588" s="91" t="s">
        <v>2285</v>
      </c>
      <c r="C588" s="347" t="s">
        <v>2680</v>
      </c>
      <c r="D588" s="456" t="s">
        <v>2681</v>
      </c>
      <c r="E588" s="457"/>
      <c r="F588" s="457">
        <v>1</v>
      </c>
      <c r="G588" s="173"/>
      <c r="H588" s="457"/>
      <c r="I588" s="299">
        <f t="shared" si="42"/>
        <v>0</v>
      </c>
      <c r="J588" s="299">
        <f t="shared" si="43"/>
        <v>1</v>
      </c>
      <c r="K588" s="342"/>
    </row>
    <row r="589" spans="1:11">
      <c r="A589" s="433" t="s">
        <v>1917</v>
      </c>
      <c r="B589" s="91" t="s">
        <v>2285</v>
      </c>
      <c r="C589" s="347" t="s">
        <v>2892</v>
      </c>
      <c r="D589" s="441" t="s">
        <v>2893</v>
      </c>
      <c r="E589" s="457"/>
      <c r="F589" s="457">
        <v>1</v>
      </c>
      <c r="G589" s="173"/>
      <c r="H589" s="457"/>
      <c r="I589" s="299">
        <f t="shared" si="42"/>
        <v>0</v>
      </c>
      <c r="J589" s="299">
        <f t="shared" si="43"/>
        <v>1</v>
      </c>
      <c r="K589" s="342"/>
    </row>
    <row r="590" spans="1:11">
      <c r="A590" s="433" t="s">
        <v>1917</v>
      </c>
      <c r="B590" s="91" t="s">
        <v>2285</v>
      </c>
      <c r="C590" s="347" t="s">
        <v>2684</v>
      </c>
      <c r="D590" s="136" t="s">
        <v>2685</v>
      </c>
      <c r="E590" s="457"/>
      <c r="F590" s="457">
        <v>1</v>
      </c>
      <c r="G590" s="475"/>
      <c r="H590" s="475"/>
      <c r="I590" s="139">
        <f t="shared" si="42"/>
        <v>0</v>
      </c>
      <c r="J590" s="139">
        <f t="shared" si="43"/>
        <v>1</v>
      </c>
      <c r="K590" s="342"/>
    </row>
    <row r="591" spans="1:11">
      <c r="A591" s="433" t="s">
        <v>1917</v>
      </c>
      <c r="B591" s="91" t="s">
        <v>2285</v>
      </c>
      <c r="C591" s="347" t="s">
        <v>2686</v>
      </c>
      <c r="D591" s="479" t="s">
        <v>2687</v>
      </c>
      <c r="E591" s="457">
        <v>1</v>
      </c>
      <c r="F591" s="457">
        <v>1</v>
      </c>
      <c r="G591" s="173"/>
      <c r="H591" s="457"/>
      <c r="I591" s="299">
        <f t="shared" si="42"/>
        <v>1</v>
      </c>
      <c r="J591" s="299">
        <f t="shared" si="43"/>
        <v>1</v>
      </c>
      <c r="K591" s="342"/>
    </row>
    <row r="592" spans="1:11">
      <c r="A592" s="433" t="s">
        <v>1917</v>
      </c>
      <c r="B592" s="91" t="s">
        <v>2285</v>
      </c>
      <c r="C592" s="347" t="s">
        <v>2688</v>
      </c>
      <c r="D592" s="456" t="s">
        <v>2689</v>
      </c>
      <c r="E592" s="457">
        <v>48</v>
      </c>
      <c r="F592" s="458">
        <v>45</v>
      </c>
      <c r="G592" s="173"/>
      <c r="H592" s="457"/>
      <c r="I592" s="299">
        <f t="shared" si="42"/>
        <v>48</v>
      </c>
      <c r="J592" s="299">
        <f t="shared" si="43"/>
        <v>45</v>
      </c>
      <c r="K592" s="342"/>
    </row>
    <row r="593" spans="1:11">
      <c r="A593" s="433" t="s">
        <v>1917</v>
      </c>
      <c r="B593" s="91" t="s">
        <v>2285</v>
      </c>
      <c r="C593" s="347" t="s">
        <v>2690</v>
      </c>
      <c r="D593" s="437" t="s">
        <v>2691</v>
      </c>
      <c r="E593" s="457">
        <v>9286</v>
      </c>
      <c r="F593" s="458">
        <v>9286</v>
      </c>
      <c r="G593" s="475"/>
      <c r="H593" s="475"/>
      <c r="I593" s="139">
        <f t="shared" si="42"/>
        <v>9286</v>
      </c>
      <c r="J593" s="139">
        <f t="shared" si="43"/>
        <v>9286</v>
      </c>
      <c r="K593" s="342"/>
    </row>
    <row r="594" spans="1:11">
      <c r="A594" s="433" t="s">
        <v>1917</v>
      </c>
      <c r="B594" s="91" t="s">
        <v>2285</v>
      </c>
      <c r="C594" s="347" t="s">
        <v>2692</v>
      </c>
      <c r="D594" s="437" t="s">
        <v>2693</v>
      </c>
      <c r="E594" s="457">
        <v>1835</v>
      </c>
      <c r="F594" s="458">
        <v>1835</v>
      </c>
      <c r="G594" s="173"/>
      <c r="H594" s="457"/>
      <c r="I594" s="299">
        <f t="shared" si="42"/>
        <v>1835</v>
      </c>
      <c r="J594" s="299">
        <f t="shared" si="43"/>
        <v>1835</v>
      </c>
      <c r="K594" s="342"/>
    </row>
    <row r="595" spans="1:11">
      <c r="A595" s="433" t="s">
        <v>1917</v>
      </c>
      <c r="B595" s="91" t="s">
        <v>2285</v>
      </c>
      <c r="C595" s="347" t="s">
        <v>2694</v>
      </c>
      <c r="D595" s="437" t="s">
        <v>2695</v>
      </c>
      <c r="E595" s="457">
        <v>82</v>
      </c>
      <c r="F595" s="458">
        <v>80</v>
      </c>
      <c r="G595" s="173"/>
      <c r="H595" s="457"/>
      <c r="I595" s="299">
        <f t="shared" si="42"/>
        <v>82</v>
      </c>
      <c r="J595" s="299">
        <f t="shared" si="43"/>
        <v>80</v>
      </c>
      <c r="K595" s="342"/>
    </row>
    <row r="596" spans="1:11">
      <c r="A596" s="433" t="s">
        <v>1917</v>
      </c>
      <c r="B596" s="91" t="s">
        <v>2285</v>
      </c>
      <c r="C596" s="347" t="s">
        <v>2894</v>
      </c>
      <c r="D596" s="456" t="s">
        <v>2895</v>
      </c>
      <c r="E596" s="457">
        <v>7</v>
      </c>
      <c r="F596" s="458">
        <v>7</v>
      </c>
      <c r="G596" s="475"/>
      <c r="H596" s="475"/>
      <c r="I596" s="139">
        <f t="shared" si="42"/>
        <v>7</v>
      </c>
      <c r="J596" s="139">
        <f t="shared" si="43"/>
        <v>7</v>
      </c>
      <c r="K596" s="342"/>
    </row>
    <row r="597" spans="1:11">
      <c r="A597" s="433" t="s">
        <v>1917</v>
      </c>
      <c r="B597" s="91" t="s">
        <v>2285</v>
      </c>
      <c r="C597" s="347" t="s">
        <v>2896</v>
      </c>
      <c r="D597" s="136" t="s">
        <v>2897</v>
      </c>
      <c r="E597" s="457">
        <v>16</v>
      </c>
      <c r="F597" s="457">
        <v>12</v>
      </c>
      <c r="G597" s="173"/>
      <c r="H597" s="457"/>
      <c r="I597" s="299">
        <f t="shared" si="42"/>
        <v>16</v>
      </c>
      <c r="J597" s="299">
        <f t="shared" si="43"/>
        <v>12</v>
      </c>
      <c r="K597" s="342"/>
    </row>
    <row r="598" spans="1:11">
      <c r="A598" s="433" t="s">
        <v>1917</v>
      </c>
      <c r="B598" s="91" t="s">
        <v>2285</v>
      </c>
      <c r="C598" s="347" t="s">
        <v>2808</v>
      </c>
      <c r="D598" s="467" t="s">
        <v>2809</v>
      </c>
      <c r="E598" s="457"/>
      <c r="F598" s="457">
        <v>1</v>
      </c>
      <c r="G598" s="173"/>
      <c r="H598" s="457"/>
      <c r="I598" s="299">
        <f t="shared" si="42"/>
        <v>0</v>
      </c>
      <c r="J598" s="299">
        <f t="shared" si="43"/>
        <v>1</v>
      </c>
      <c r="K598" s="342"/>
    </row>
    <row r="599" spans="1:11">
      <c r="A599" s="433" t="s">
        <v>1917</v>
      </c>
      <c r="B599" s="91" t="s">
        <v>2285</v>
      </c>
      <c r="C599" s="347" t="s">
        <v>2604</v>
      </c>
      <c r="D599" s="437" t="s">
        <v>2605</v>
      </c>
      <c r="E599" s="457"/>
      <c r="F599" s="457">
        <v>1</v>
      </c>
      <c r="G599" s="173"/>
      <c r="H599" s="457"/>
      <c r="I599" s="299">
        <f t="shared" si="42"/>
        <v>0</v>
      </c>
      <c r="J599" s="299">
        <f t="shared" si="43"/>
        <v>1</v>
      </c>
      <c r="K599" s="342"/>
    </row>
    <row r="600" spans="1:11">
      <c r="A600" s="433" t="s">
        <v>1917</v>
      </c>
      <c r="B600" s="91" t="s">
        <v>2285</v>
      </c>
      <c r="C600" s="347" t="s">
        <v>2898</v>
      </c>
      <c r="D600" s="456" t="s">
        <v>2899</v>
      </c>
      <c r="E600" s="457">
        <v>5</v>
      </c>
      <c r="F600" s="457">
        <v>5</v>
      </c>
      <c r="G600" s="173"/>
      <c r="H600" s="457"/>
      <c r="I600" s="299">
        <f t="shared" si="42"/>
        <v>5</v>
      </c>
      <c r="J600" s="299">
        <f t="shared" si="43"/>
        <v>5</v>
      </c>
      <c r="K600" s="342"/>
    </row>
    <row r="601" spans="1:11">
      <c r="A601" s="433" t="s">
        <v>1917</v>
      </c>
      <c r="B601" s="91" t="s">
        <v>2285</v>
      </c>
      <c r="C601" s="347" t="s">
        <v>2700</v>
      </c>
      <c r="D601" s="136" t="s">
        <v>2701</v>
      </c>
      <c r="E601" s="457">
        <v>27</v>
      </c>
      <c r="F601" s="457">
        <v>15</v>
      </c>
      <c r="G601" s="475"/>
      <c r="H601" s="475"/>
      <c r="I601" s="139">
        <f t="shared" si="42"/>
        <v>27</v>
      </c>
      <c r="J601" s="139">
        <f t="shared" si="43"/>
        <v>15</v>
      </c>
      <c r="K601" s="342"/>
    </row>
    <row r="602" spans="1:11">
      <c r="A602" s="433" t="s">
        <v>1917</v>
      </c>
      <c r="B602" s="91" t="s">
        <v>2285</v>
      </c>
      <c r="C602" s="347" t="s">
        <v>2706</v>
      </c>
      <c r="D602" s="456" t="s">
        <v>2707</v>
      </c>
      <c r="E602" s="457">
        <v>96</v>
      </c>
      <c r="F602" s="457">
        <v>80</v>
      </c>
      <c r="G602" s="173"/>
      <c r="H602" s="457"/>
      <c r="I602" s="299">
        <f t="shared" si="42"/>
        <v>96</v>
      </c>
      <c r="J602" s="299">
        <f t="shared" si="43"/>
        <v>80</v>
      </c>
      <c r="K602" s="342"/>
    </row>
    <row r="603" spans="1:11">
      <c r="A603" s="433" t="s">
        <v>1917</v>
      </c>
      <c r="B603" s="91" t="s">
        <v>2285</v>
      </c>
      <c r="C603" s="347" t="s">
        <v>1951</v>
      </c>
      <c r="D603" s="136" t="s">
        <v>1952</v>
      </c>
      <c r="E603" s="457">
        <v>3</v>
      </c>
      <c r="F603" s="457">
        <v>1</v>
      </c>
      <c r="G603" s="173"/>
      <c r="H603" s="457"/>
      <c r="I603" s="299">
        <f t="shared" si="42"/>
        <v>3</v>
      </c>
      <c r="J603" s="299">
        <f t="shared" si="43"/>
        <v>1</v>
      </c>
      <c r="K603" s="342"/>
    </row>
    <row r="604" spans="1:11">
      <c r="A604" s="433" t="s">
        <v>1917</v>
      </c>
      <c r="B604" s="91" t="s">
        <v>2285</v>
      </c>
      <c r="C604" s="347" t="s">
        <v>1955</v>
      </c>
      <c r="D604" s="467" t="s">
        <v>1956</v>
      </c>
      <c r="E604" s="457">
        <v>34</v>
      </c>
      <c r="F604" s="458">
        <v>34</v>
      </c>
      <c r="G604" s="475"/>
      <c r="H604" s="475"/>
      <c r="I604" s="139">
        <f t="shared" si="42"/>
        <v>34</v>
      </c>
      <c r="J604" s="139">
        <f t="shared" si="43"/>
        <v>34</v>
      </c>
      <c r="K604" s="342"/>
    </row>
    <row r="605" spans="1:11">
      <c r="A605" s="433" t="s">
        <v>1917</v>
      </c>
      <c r="B605" s="91" t="s">
        <v>2285</v>
      </c>
      <c r="C605" s="347" t="s">
        <v>2606</v>
      </c>
      <c r="D605" s="437" t="s">
        <v>2607</v>
      </c>
      <c r="E605" s="457">
        <v>1520</v>
      </c>
      <c r="F605" s="458">
        <v>1520</v>
      </c>
      <c r="G605" s="173"/>
      <c r="H605" s="457"/>
      <c r="I605" s="299">
        <f t="shared" si="42"/>
        <v>1520</v>
      </c>
      <c r="J605" s="299">
        <f t="shared" si="43"/>
        <v>1520</v>
      </c>
      <c r="K605" s="342"/>
    </row>
    <row r="606" spans="1:11">
      <c r="A606" s="433" t="s">
        <v>1917</v>
      </c>
      <c r="B606" s="91" t="s">
        <v>2285</v>
      </c>
      <c r="C606" s="347" t="s">
        <v>1961</v>
      </c>
      <c r="D606" s="456" t="s">
        <v>1962</v>
      </c>
      <c r="E606" s="457">
        <v>4</v>
      </c>
      <c r="F606" s="457">
        <v>8</v>
      </c>
      <c r="G606" s="173"/>
      <c r="H606" s="457"/>
      <c r="I606" s="299">
        <f t="shared" si="42"/>
        <v>4</v>
      </c>
      <c r="J606" s="299">
        <f t="shared" si="43"/>
        <v>8</v>
      </c>
      <c r="K606" s="342"/>
    </row>
    <row r="607" spans="1:11">
      <c r="A607" s="433" t="s">
        <v>1917</v>
      </c>
      <c r="B607" s="91" t="s">
        <v>2285</v>
      </c>
      <c r="C607" s="347" t="s">
        <v>2810</v>
      </c>
      <c r="D607" s="467" t="s">
        <v>2811</v>
      </c>
      <c r="E607" s="457"/>
      <c r="F607" s="457">
        <v>10</v>
      </c>
      <c r="G607" s="475"/>
      <c r="H607" s="475"/>
      <c r="I607" s="139">
        <f t="shared" si="42"/>
        <v>0</v>
      </c>
      <c r="J607" s="139">
        <f t="shared" si="43"/>
        <v>10</v>
      </c>
      <c r="K607" s="342"/>
    </row>
    <row r="608" spans="1:11">
      <c r="A608" s="433" t="s">
        <v>1917</v>
      </c>
      <c r="B608" s="91" t="s">
        <v>2285</v>
      </c>
      <c r="C608" s="347" t="s">
        <v>2708</v>
      </c>
      <c r="D608" s="437" t="s">
        <v>2709</v>
      </c>
      <c r="E608" s="457">
        <v>3833</v>
      </c>
      <c r="F608" s="458">
        <v>3800</v>
      </c>
      <c r="G608" s="173"/>
      <c r="H608" s="457"/>
      <c r="I608" s="299">
        <f t="shared" si="42"/>
        <v>3833</v>
      </c>
      <c r="J608" s="299">
        <f t="shared" si="43"/>
        <v>3800</v>
      </c>
      <c r="K608" s="342"/>
    </row>
    <row r="609" spans="1:11">
      <c r="A609" s="433" t="s">
        <v>1917</v>
      </c>
      <c r="B609" s="91" t="s">
        <v>2285</v>
      </c>
      <c r="C609" s="347" t="s">
        <v>2900</v>
      </c>
      <c r="D609" s="489" t="s">
        <v>2901</v>
      </c>
      <c r="E609" s="457">
        <v>4</v>
      </c>
      <c r="F609" s="458">
        <v>4</v>
      </c>
      <c r="G609" s="173"/>
      <c r="H609" s="457"/>
      <c r="I609" s="299">
        <f t="shared" si="42"/>
        <v>4</v>
      </c>
      <c r="J609" s="299">
        <f t="shared" si="43"/>
        <v>4</v>
      </c>
      <c r="K609" s="342"/>
    </row>
    <row r="610" spans="1:11">
      <c r="A610" s="433" t="s">
        <v>1917</v>
      </c>
      <c r="B610" s="91" t="s">
        <v>2285</v>
      </c>
      <c r="C610" s="347" t="s">
        <v>2620</v>
      </c>
      <c r="D610" s="459" t="s">
        <v>2621</v>
      </c>
      <c r="E610" s="457">
        <v>122</v>
      </c>
      <c r="F610" s="458">
        <v>120</v>
      </c>
      <c r="G610" s="475"/>
      <c r="H610" s="475"/>
      <c r="I610" s="139">
        <f t="shared" si="42"/>
        <v>122</v>
      </c>
      <c r="J610" s="139">
        <f t="shared" si="43"/>
        <v>120</v>
      </c>
      <c r="K610" s="342"/>
    </row>
    <row r="611" spans="1:11">
      <c r="A611" s="433" t="s">
        <v>1917</v>
      </c>
      <c r="B611" s="91" t="s">
        <v>2285</v>
      </c>
      <c r="C611" s="347" t="s">
        <v>2826</v>
      </c>
      <c r="D611" s="467" t="s">
        <v>2827</v>
      </c>
      <c r="E611" s="457"/>
      <c r="F611" s="457">
        <v>1</v>
      </c>
      <c r="G611" s="173"/>
      <c r="H611" s="457"/>
      <c r="I611" s="299">
        <f t="shared" si="42"/>
        <v>0</v>
      </c>
      <c r="J611" s="299">
        <f t="shared" si="43"/>
        <v>1</v>
      </c>
      <c r="K611" s="342"/>
    </row>
    <row r="612" spans="1:11">
      <c r="A612" s="433" t="s">
        <v>1917</v>
      </c>
      <c r="B612" s="91" t="s">
        <v>2285</v>
      </c>
      <c r="C612" s="347" t="s">
        <v>2847</v>
      </c>
      <c r="D612" s="136" t="s">
        <v>2848</v>
      </c>
      <c r="E612" s="457">
        <v>20</v>
      </c>
      <c r="F612" s="458">
        <v>25</v>
      </c>
      <c r="G612" s="173"/>
      <c r="H612" s="457"/>
      <c r="I612" s="299">
        <f t="shared" si="42"/>
        <v>20</v>
      </c>
      <c r="J612" s="299">
        <f t="shared" si="43"/>
        <v>25</v>
      </c>
      <c r="K612" s="342"/>
    </row>
    <row r="613" spans="1:11">
      <c r="A613" s="433" t="s">
        <v>1917</v>
      </c>
      <c r="B613" s="91" t="s">
        <v>2285</v>
      </c>
      <c r="C613" s="347" t="s">
        <v>2902</v>
      </c>
      <c r="D613" s="441" t="s">
        <v>2903</v>
      </c>
      <c r="E613" s="457"/>
      <c r="F613" s="458">
        <v>1</v>
      </c>
      <c r="G613" s="475"/>
      <c r="H613" s="475"/>
      <c r="I613" s="139">
        <f t="shared" si="42"/>
        <v>0</v>
      </c>
      <c r="J613" s="139">
        <f t="shared" si="43"/>
        <v>1</v>
      </c>
      <c r="K613" s="342"/>
    </row>
    <row r="614" spans="1:11">
      <c r="A614" s="433" t="s">
        <v>1917</v>
      </c>
      <c r="B614" s="91" t="s">
        <v>2285</v>
      </c>
      <c r="C614" s="347" t="s">
        <v>2714</v>
      </c>
      <c r="D614" s="136" t="s">
        <v>2715</v>
      </c>
      <c r="E614" s="457"/>
      <c r="F614" s="457">
        <v>1</v>
      </c>
      <c r="G614" s="173"/>
      <c r="H614" s="457"/>
      <c r="I614" s="299">
        <f t="shared" si="42"/>
        <v>0</v>
      </c>
      <c r="J614" s="299">
        <f t="shared" si="43"/>
        <v>1</v>
      </c>
      <c r="K614" s="342"/>
    </row>
    <row r="615" spans="1:11">
      <c r="A615" s="433" t="s">
        <v>1917</v>
      </c>
      <c r="B615" s="91" t="s">
        <v>2285</v>
      </c>
      <c r="C615" s="347" t="s">
        <v>1963</v>
      </c>
      <c r="D615" s="468" t="s">
        <v>1964</v>
      </c>
      <c r="E615" s="457">
        <v>1</v>
      </c>
      <c r="F615" s="457">
        <v>1</v>
      </c>
      <c r="G615" s="173"/>
      <c r="H615" s="457"/>
      <c r="I615" s="299">
        <f t="shared" si="42"/>
        <v>1</v>
      </c>
      <c r="J615" s="299">
        <f t="shared" si="43"/>
        <v>1</v>
      </c>
      <c r="K615" s="342"/>
    </row>
    <row r="616" spans="1:11">
      <c r="A616" s="433" t="s">
        <v>1917</v>
      </c>
      <c r="B616" s="91" t="s">
        <v>2285</v>
      </c>
      <c r="C616" s="347" t="s">
        <v>1965</v>
      </c>
      <c r="D616" s="136" t="s">
        <v>1966</v>
      </c>
      <c r="E616" s="457">
        <v>5</v>
      </c>
      <c r="F616" s="458">
        <v>5</v>
      </c>
      <c r="G616" s="475"/>
      <c r="H616" s="475"/>
      <c r="I616" s="139">
        <f t="shared" si="42"/>
        <v>5</v>
      </c>
      <c r="J616" s="139">
        <f t="shared" si="43"/>
        <v>5</v>
      </c>
      <c r="K616" s="342"/>
    </row>
    <row r="617" spans="1:11">
      <c r="A617" s="433" t="s">
        <v>1917</v>
      </c>
      <c r="B617" s="91" t="s">
        <v>2285</v>
      </c>
      <c r="C617" s="347" t="s">
        <v>2608</v>
      </c>
      <c r="D617" s="437" t="s">
        <v>2609</v>
      </c>
      <c r="E617" s="457"/>
      <c r="F617" s="458">
        <v>1</v>
      </c>
      <c r="G617" s="173"/>
      <c r="H617" s="457"/>
      <c r="I617" s="299">
        <f t="shared" si="42"/>
        <v>0</v>
      </c>
      <c r="J617" s="299">
        <f t="shared" si="43"/>
        <v>1</v>
      </c>
      <c r="K617" s="342"/>
    </row>
    <row r="618" spans="1:11">
      <c r="A618" s="433" t="s">
        <v>1917</v>
      </c>
      <c r="B618" s="91" t="s">
        <v>2285</v>
      </c>
      <c r="C618" s="347" t="s">
        <v>2904</v>
      </c>
      <c r="D618" s="479" t="s">
        <v>2905</v>
      </c>
      <c r="E618" s="457">
        <v>64</v>
      </c>
      <c r="F618" s="458">
        <v>60</v>
      </c>
      <c r="G618" s="173"/>
      <c r="H618" s="457"/>
      <c r="I618" s="299">
        <f t="shared" si="42"/>
        <v>64</v>
      </c>
      <c r="J618" s="299">
        <f t="shared" si="43"/>
        <v>60</v>
      </c>
      <c r="K618" s="342"/>
    </row>
    <row r="619" spans="1:11">
      <c r="A619" s="433" t="s">
        <v>1917</v>
      </c>
      <c r="B619" s="91" t="s">
        <v>2285</v>
      </c>
      <c r="C619" s="347" t="s">
        <v>2853</v>
      </c>
      <c r="D619" s="441" t="s">
        <v>2854</v>
      </c>
      <c r="E619" s="457"/>
      <c r="F619" s="457">
        <v>5</v>
      </c>
      <c r="G619" s="475"/>
      <c r="H619" s="475"/>
      <c r="I619" s="139">
        <f t="shared" si="42"/>
        <v>0</v>
      </c>
      <c r="J619" s="139">
        <f t="shared" si="43"/>
        <v>5</v>
      </c>
      <c r="K619" s="342"/>
    </row>
    <row r="620" spans="1:11" ht="25.5">
      <c r="A620" s="433" t="s">
        <v>1917</v>
      </c>
      <c r="B620" s="91" t="s">
        <v>2285</v>
      </c>
      <c r="C620" s="469">
        <v>130207</v>
      </c>
      <c r="D620" s="441" t="s">
        <v>2628</v>
      </c>
      <c r="E620" s="457">
        <v>29</v>
      </c>
      <c r="F620" s="458">
        <v>30</v>
      </c>
      <c r="G620" s="173"/>
      <c r="H620" s="457"/>
      <c r="I620" s="299">
        <f t="shared" si="42"/>
        <v>29</v>
      </c>
      <c r="J620" s="299">
        <f t="shared" si="43"/>
        <v>30</v>
      </c>
      <c r="K620" s="342"/>
    </row>
    <row r="621" spans="1:11">
      <c r="A621" s="433" t="s">
        <v>1917</v>
      </c>
      <c r="B621" s="476" t="s">
        <v>2285</v>
      </c>
      <c r="C621" s="477" t="s">
        <v>2616</v>
      </c>
      <c r="D621" s="478" t="s">
        <v>2617</v>
      </c>
      <c r="E621" s="458">
        <v>18</v>
      </c>
      <c r="F621" s="458">
        <v>25</v>
      </c>
      <c r="G621" s="173"/>
      <c r="H621" s="457"/>
      <c r="I621" s="299">
        <f t="shared" si="42"/>
        <v>18</v>
      </c>
      <c r="J621" s="299">
        <f t="shared" si="43"/>
        <v>25</v>
      </c>
      <c r="K621" s="342"/>
    </row>
    <row r="622" spans="1:11">
      <c r="A622" s="433" t="s">
        <v>1917</v>
      </c>
      <c r="B622" s="91" t="s">
        <v>2285</v>
      </c>
      <c r="C622" s="469" t="s">
        <v>2003</v>
      </c>
      <c r="D622" s="437" t="s">
        <v>2004</v>
      </c>
      <c r="E622" s="457">
        <v>42</v>
      </c>
      <c r="F622" s="457">
        <v>65</v>
      </c>
      <c r="G622" s="475"/>
      <c r="H622" s="475"/>
      <c r="I622" s="139">
        <f t="shared" si="42"/>
        <v>42</v>
      </c>
      <c r="J622" s="139">
        <f t="shared" si="43"/>
        <v>65</v>
      </c>
      <c r="K622" s="342"/>
    </row>
    <row r="623" spans="1:11">
      <c r="A623" s="433" t="s">
        <v>1917</v>
      </c>
      <c r="B623" s="91" t="s">
        <v>2285</v>
      </c>
      <c r="C623" s="469" t="s">
        <v>2013</v>
      </c>
      <c r="D623" s="437" t="s">
        <v>2014</v>
      </c>
      <c r="E623" s="457"/>
      <c r="F623" s="457">
        <v>1</v>
      </c>
      <c r="G623" s="173"/>
      <c r="H623" s="457"/>
      <c r="I623" s="299">
        <f t="shared" si="42"/>
        <v>0</v>
      </c>
      <c r="J623" s="299">
        <f t="shared" si="43"/>
        <v>1</v>
      </c>
      <c r="K623" s="342"/>
    </row>
    <row r="624" spans="1:11">
      <c r="A624" s="433" t="s">
        <v>1917</v>
      </c>
      <c r="B624" s="91" t="s">
        <v>2285</v>
      </c>
      <c r="C624" s="469" t="s">
        <v>2021</v>
      </c>
      <c r="D624" s="490" t="s">
        <v>2022</v>
      </c>
      <c r="E624" s="457">
        <v>2</v>
      </c>
      <c r="F624" s="457">
        <v>5</v>
      </c>
      <c r="G624" s="173"/>
      <c r="H624" s="457"/>
      <c r="I624" s="299">
        <f t="shared" si="42"/>
        <v>2</v>
      </c>
      <c r="J624" s="299">
        <f t="shared" si="43"/>
        <v>5</v>
      </c>
      <c r="K624" s="342"/>
    </row>
    <row r="625" spans="1:11">
      <c r="A625" s="433" t="s">
        <v>1917</v>
      </c>
      <c r="B625" s="91" t="s">
        <v>2285</v>
      </c>
      <c r="C625" s="469" t="s">
        <v>2025</v>
      </c>
      <c r="D625" s="437" t="s">
        <v>2026</v>
      </c>
      <c r="E625" s="457"/>
      <c r="F625" s="457">
        <v>1</v>
      </c>
      <c r="G625" s="475"/>
      <c r="H625" s="475"/>
      <c r="I625" s="139">
        <f t="shared" si="42"/>
        <v>0</v>
      </c>
      <c r="J625" s="139">
        <f t="shared" si="43"/>
        <v>1</v>
      </c>
      <c r="K625" s="342"/>
    </row>
    <row r="626" spans="1:11">
      <c r="A626" s="433" t="s">
        <v>1917</v>
      </c>
      <c r="B626" s="91" t="s">
        <v>2285</v>
      </c>
      <c r="C626" s="469" t="s">
        <v>2053</v>
      </c>
      <c r="D626" s="437" t="s">
        <v>2054</v>
      </c>
      <c r="E626" s="457">
        <v>1</v>
      </c>
      <c r="F626" s="457">
        <v>1</v>
      </c>
      <c r="G626" s="173"/>
      <c r="H626" s="457"/>
      <c r="I626" s="299">
        <f t="shared" si="42"/>
        <v>1</v>
      </c>
      <c r="J626" s="299">
        <f t="shared" si="43"/>
        <v>1</v>
      </c>
      <c r="K626" s="342"/>
    </row>
    <row r="627" spans="1:11">
      <c r="A627" s="433" t="s">
        <v>1917</v>
      </c>
      <c r="B627" s="91" t="s">
        <v>2285</v>
      </c>
      <c r="C627" s="469" t="s">
        <v>2053</v>
      </c>
      <c r="D627" s="437" t="s">
        <v>2054</v>
      </c>
      <c r="E627" s="457"/>
      <c r="F627" s="457">
        <v>1</v>
      </c>
      <c r="G627" s="173"/>
      <c r="H627" s="457"/>
      <c r="I627" s="299">
        <f t="shared" si="42"/>
        <v>0</v>
      </c>
      <c r="J627" s="299">
        <f t="shared" si="43"/>
        <v>1</v>
      </c>
      <c r="K627" s="342"/>
    </row>
    <row r="628" spans="1:11">
      <c r="A628" s="433" t="s">
        <v>1917</v>
      </c>
      <c r="B628" s="91" t="s">
        <v>2285</v>
      </c>
      <c r="C628" s="469" t="s">
        <v>2055</v>
      </c>
      <c r="D628" s="437" t="s">
        <v>2056</v>
      </c>
      <c r="E628" s="457"/>
      <c r="F628" s="457">
        <v>3</v>
      </c>
      <c r="G628" s="475"/>
      <c r="H628" s="475"/>
      <c r="I628" s="139">
        <f t="shared" si="42"/>
        <v>0</v>
      </c>
      <c r="J628" s="139">
        <f t="shared" si="43"/>
        <v>3</v>
      </c>
      <c r="K628" s="342"/>
    </row>
    <row r="629" spans="1:11">
      <c r="A629" s="433" t="s">
        <v>1917</v>
      </c>
      <c r="B629" s="91" t="s">
        <v>2285</v>
      </c>
      <c r="C629" s="469" t="s">
        <v>2055</v>
      </c>
      <c r="D629" s="437" t="s">
        <v>2056</v>
      </c>
      <c r="E629" s="457"/>
      <c r="F629" s="457">
        <v>3</v>
      </c>
      <c r="G629" s="173"/>
      <c r="H629" s="457"/>
      <c r="I629" s="299">
        <f t="shared" si="42"/>
        <v>0</v>
      </c>
      <c r="J629" s="299">
        <f t="shared" si="43"/>
        <v>3</v>
      </c>
      <c r="K629" s="342"/>
    </row>
    <row r="630" spans="1:11">
      <c r="A630" s="433" t="s">
        <v>1917</v>
      </c>
      <c r="B630" s="91" t="s">
        <v>2285</v>
      </c>
      <c r="C630" s="469" t="s">
        <v>2057</v>
      </c>
      <c r="D630" s="136" t="s">
        <v>2058</v>
      </c>
      <c r="E630" s="457">
        <v>65</v>
      </c>
      <c r="F630" s="458">
        <v>65</v>
      </c>
      <c r="G630" s="173"/>
      <c r="H630" s="457"/>
      <c r="I630" s="299">
        <f t="shared" si="42"/>
        <v>65</v>
      </c>
      <c r="J630" s="299">
        <f t="shared" si="43"/>
        <v>65</v>
      </c>
      <c r="K630" s="342"/>
    </row>
    <row r="631" spans="1:11">
      <c r="A631" s="433" t="s">
        <v>1917</v>
      </c>
      <c r="B631" s="91" t="s">
        <v>2285</v>
      </c>
      <c r="C631" s="469" t="s">
        <v>2133</v>
      </c>
      <c r="D631" s="437" t="s">
        <v>2134</v>
      </c>
      <c r="E631" s="457"/>
      <c r="F631" s="457">
        <v>1</v>
      </c>
      <c r="G631" s="475"/>
      <c r="H631" s="475"/>
      <c r="I631" s="139">
        <f t="shared" si="42"/>
        <v>0</v>
      </c>
      <c r="J631" s="139">
        <f t="shared" si="43"/>
        <v>1</v>
      </c>
      <c r="K631" s="342"/>
    </row>
    <row r="632" spans="1:11">
      <c r="A632" s="433" t="s">
        <v>1917</v>
      </c>
      <c r="B632" s="91" t="s">
        <v>2285</v>
      </c>
      <c r="C632" s="469" t="s">
        <v>2135</v>
      </c>
      <c r="D632" s="136" t="s">
        <v>2136</v>
      </c>
      <c r="E632" s="457"/>
      <c r="F632" s="457">
        <v>1</v>
      </c>
      <c r="G632" s="173"/>
      <c r="H632" s="457"/>
      <c r="I632" s="299">
        <f t="shared" si="42"/>
        <v>0</v>
      </c>
      <c r="J632" s="299">
        <f t="shared" si="43"/>
        <v>1</v>
      </c>
      <c r="K632" s="342"/>
    </row>
    <row r="633" spans="1:11">
      <c r="A633" s="433" t="s">
        <v>1917</v>
      </c>
      <c r="B633" s="91" t="s">
        <v>2285</v>
      </c>
      <c r="C633" s="469" t="s">
        <v>2143</v>
      </c>
      <c r="D633" s="437" t="s">
        <v>2144</v>
      </c>
      <c r="E633" s="457"/>
      <c r="F633" s="457">
        <v>2</v>
      </c>
      <c r="G633" s="173"/>
      <c r="H633" s="457"/>
      <c r="I633" s="299">
        <f t="shared" si="42"/>
        <v>0</v>
      </c>
      <c r="J633" s="299">
        <f t="shared" si="43"/>
        <v>2</v>
      </c>
      <c r="K633" s="342"/>
    </row>
    <row r="634" spans="1:11">
      <c r="A634" s="433" t="s">
        <v>1917</v>
      </c>
      <c r="B634" s="91" t="s">
        <v>2285</v>
      </c>
      <c r="C634" s="469" t="s">
        <v>2906</v>
      </c>
      <c r="D634" s="437" t="s">
        <v>2907</v>
      </c>
      <c r="E634" s="457">
        <v>130</v>
      </c>
      <c r="F634" s="458">
        <v>130</v>
      </c>
      <c r="G634" s="475"/>
      <c r="H634" s="475"/>
      <c r="I634" s="139">
        <f t="shared" si="42"/>
        <v>130</v>
      </c>
      <c r="J634" s="139">
        <f t="shared" si="43"/>
        <v>130</v>
      </c>
      <c r="K634" s="342"/>
    </row>
    <row r="635" spans="1:11">
      <c r="A635" s="433" t="s">
        <v>1917</v>
      </c>
      <c r="B635" s="91" t="s">
        <v>2285</v>
      </c>
      <c r="C635" s="469" t="s">
        <v>2147</v>
      </c>
      <c r="D635" s="136" t="s">
        <v>2148</v>
      </c>
      <c r="E635" s="457">
        <v>76</v>
      </c>
      <c r="F635" s="458">
        <v>75</v>
      </c>
      <c r="G635" s="173"/>
      <c r="H635" s="457"/>
      <c r="I635" s="299">
        <f t="shared" si="42"/>
        <v>76</v>
      </c>
      <c r="J635" s="299">
        <f t="shared" si="43"/>
        <v>75</v>
      </c>
      <c r="K635" s="342"/>
    </row>
    <row r="636" spans="1:11">
      <c r="A636" s="433" t="s">
        <v>1917</v>
      </c>
      <c r="B636" s="91" t="s">
        <v>214</v>
      </c>
      <c r="C636" s="469" t="s">
        <v>2312</v>
      </c>
      <c r="D636" s="437" t="s">
        <v>2313</v>
      </c>
      <c r="E636" s="457"/>
      <c r="F636" s="457">
        <v>1</v>
      </c>
      <c r="G636" s="173"/>
      <c r="H636" s="457"/>
      <c r="I636" s="299">
        <f t="shared" si="42"/>
        <v>0</v>
      </c>
      <c r="J636" s="299">
        <f t="shared" si="43"/>
        <v>1</v>
      </c>
      <c r="K636" s="342"/>
    </row>
    <row r="637" spans="1:11">
      <c r="A637" s="433" t="s">
        <v>1917</v>
      </c>
      <c r="B637" s="91" t="s">
        <v>2285</v>
      </c>
      <c r="C637" s="469" t="s">
        <v>2316</v>
      </c>
      <c r="D637" s="437" t="s">
        <v>2317</v>
      </c>
      <c r="E637" s="457"/>
      <c r="F637" s="457">
        <v>1</v>
      </c>
      <c r="G637" s="475"/>
      <c r="H637" s="475"/>
      <c r="I637" s="139">
        <f t="shared" si="42"/>
        <v>0</v>
      </c>
      <c r="J637" s="139">
        <f t="shared" si="43"/>
        <v>1</v>
      </c>
      <c r="K637" s="342"/>
    </row>
    <row r="638" spans="1:11">
      <c r="A638" s="433" t="s">
        <v>1917</v>
      </c>
      <c r="B638" s="91" t="s">
        <v>2285</v>
      </c>
      <c r="C638" s="469" t="s">
        <v>2908</v>
      </c>
      <c r="D638" s="437" t="s">
        <v>2909</v>
      </c>
      <c r="E638" s="457">
        <v>1</v>
      </c>
      <c r="F638" s="457">
        <v>1</v>
      </c>
      <c r="G638" s="173"/>
      <c r="H638" s="457"/>
      <c r="I638" s="299">
        <f t="shared" si="42"/>
        <v>1</v>
      </c>
      <c r="J638" s="299">
        <f t="shared" si="43"/>
        <v>1</v>
      </c>
      <c r="K638" s="342"/>
    </row>
    <row r="639" spans="1:11">
      <c r="A639" s="433" t="s">
        <v>1917</v>
      </c>
      <c r="B639" s="91" t="s">
        <v>2285</v>
      </c>
      <c r="C639" s="469" t="s">
        <v>2394</v>
      </c>
      <c r="D639" s="437" t="s">
        <v>2395</v>
      </c>
      <c r="E639" s="457"/>
      <c r="F639" s="457">
        <v>1</v>
      </c>
      <c r="G639" s="173"/>
      <c r="H639" s="457"/>
      <c r="I639" s="299">
        <f t="shared" si="42"/>
        <v>0</v>
      </c>
      <c r="J639" s="299">
        <f t="shared" si="43"/>
        <v>1</v>
      </c>
      <c r="K639" s="342"/>
    </row>
    <row r="640" spans="1:11">
      <c r="A640" s="433" t="s">
        <v>1917</v>
      </c>
      <c r="B640" s="91" t="s">
        <v>2285</v>
      </c>
      <c r="C640" s="469" t="s">
        <v>2428</v>
      </c>
      <c r="D640" s="437" t="s">
        <v>2429</v>
      </c>
      <c r="E640" s="457"/>
      <c r="F640" s="457">
        <v>1</v>
      </c>
      <c r="G640" s="475"/>
      <c r="H640" s="475"/>
      <c r="I640" s="139">
        <f t="shared" si="42"/>
        <v>0</v>
      </c>
      <c r="J640" s="139">
        <f t="shared" si="43"/>
        <v>1</v>
      </c>
      <c r="K640" s="342"/>
    </row>
    <row r="641" spans="1:11">
      <c r="A641" s="433" t="s">
        <v>1917</v>
      </c>
      <c r="B641" s="91" t="s">
        <v>2285</v>
      </c>
      <c r="C641" s="469" t="s">
        <v>2434</v>
      </c>
      <c r="D641" s="136" t="s">
        <v>2435</v>
      </c>
      <c r="E641" s="457"/>
      <c r="F641" s="457">
        <v>1</v>
      </c>
      <c r="G641" s="173"/>
      <c r="H641" s="457"/>
      <c r="I641" s="299">
        <f t="shared" si="42"/>
        <v>0</v>
      </c>
      <c r="J641" s="299">
        <f t="shared" si="43"/>
        <v>1</v>
      </c>
      <c r="K641" s="342"/>
    </row>
    <row r="642" spans="1:11">
      <c r="A642" s="433" t="s">
        <v>1917</v>
      </c>
      <c r="B642" s="91" t="s">
        <v>2285</v>
      </c>
      <c r="C642" s="469" t="s">
        <v>2910</v>
      </c>
      <c r="D642" s="437" t="s">
        <v>2911</v>
      </c>
      <c r="E642" s="457"/>
      <c r="F642" s="457">
        <v>1</v>
      </c>
      <c r="G642" s="173"/>
      <c r="H642" s="457"/>
      <c r="I642" s="299">
        <f t="shared" si="42"/>
        <v>0</v>
      </c>
      <c r="J642" s="299">
        <f t="shared" si="43"/>
        <v>1</v>
      </c>
      <c r="K642" s="342"/>
    </row>
    <row r="643" spans="1:11">
      <c r="A643" s="433" t="s">
        <v>1917</v>
      </c>
      <c r="B643" s="91" t="s">
        <v>2285</v>
      </c>
      <c r="C643" s="469" t="s">
        <v>2912</v>
      </c>
      <c r="D643" s="437" t="s">
        <v>2913</v>
      </c>
      <c r="E643" s="457"/>
      <c r="F643" s="457">
        <v>1</v>
      </c>
      <c r="G643" s="475"/>
      <c r="H643" s="475"/>
      <c r="I643" s="139">
        <f t="shared" ref="I643:I706" si="44">SUM(E643,G643)</f>
        <v>0</v>
      </c>
      <c r="J643" s="139">
        <f t="shared" ref="J643:J706" si="45">SUM(F643,H643)</f>
        <v>1</v>
      </c>
      <c r="K643" s="342"/>
    </row>
    <row r="644" spans="1:11">
      <c r="A644" s="433" t="s">
        <v>1917</v>
      </c>
      <c r="B644" s="91" t="s">
        <v>2285</v>
      </c>
      <c r="C644" s="469" t="s">
        <v>2478</v>
      </c>
      <c r="D644" s="437" t="s">
        <v>2479</v>
      </c>
      <c r="E644" s="457"/>
      <c r="F644" s="457">
        <v>2</v>
      </c>
      <c r="G644" s="173"/>
      <c r="H644" s="457"/>
      <c r="I644" s="299">
        <f t="shared" si="44"/>
        <v>0</v>
      </c>
      <c r="J644" s="299">
        <f t="shared" si="45"/>
        <v>2</v>
      </c>
      <c r="K644" s="342"/>
    </row>
    <row r="645" spans="1:11">
      <c r="A645" s="433" t="s">
        <v>1917</v>
      </c>
      <c r="B645" s="91" t="s">
        <v>2285</v>
      </c>
      <c r="C645" s="469" t="s">
        <v>2486</v>
      </c>
      <c r="D645" s="437" t="s">
        <v>2487</v>
      </c>
      <c r="E645" s="457"/>
      <c r="F645" s="457">
        <v>1</v>
      </c>
      <c r="G645" s="173"/>
      <c r="H645" s="457"/>
      <c r="I645" s="299">
        <f t="shared" si="44"/>
        <v>0</v>
      </c>
      <c r="J645" s="299">
        <f t="shared" si="45"/>
        <v>1</v>
      </c>
      <c r="K645" s="342"/>
    </row>
    <row r="646" spans="1:11">
      <c r="A646" s="433" t="s">
        <v>1917</v>
      </c>
      <c r="B646" s="91" t="s">
        <v>2285</v>
      </c>
      <c r="C646" s="469">
        <v>57960001</v>
      </c>
      <c r="D646" s="437" t="s">
        <v>2633</v>
      </c>
      <c r="E646" s="457">
        <v>663</v>
      </c>
      <c r="F646" s="458">
        <v>600</v>
      </c>
      <c r="G646" s="475"/>
      <c r="H646" s="475"/>
      <c r="I646" s="139">
        <f t="shared" si="44"/>
        <v>663</v>
      </c>
      <c r="J646" s="139">
        <f t="shared" si="45"/>
        <v>600</v>
      </c>
      <c r="K646" s="342"/>
    </row>
    <row r="647" spans="1:11">
      <c r="A647" s="433" t="s">
        <v>1917</v>
      </c>
      <c r="B647" s="91" t="s">
        <v>2285</v>
      </c>
      <c r="C647" s="469" t="s">
        <v>2522</v>
      </c>
      <c r="D647" s="136" t="s">
        <v>2523</v>
      </c>
      <c r="E647" s="457"/>
      <c r="F647" s="457">
        <v>1</v>
      </c>
      <c r="G647" s="173"/>
      <c r="H647" s="457"/>
      <c r="I647" s="299">
        <f t="shared" si="44"/>
        <v>0</v>
      </c>
      <c r="J647" s="299">
        <f t="shared" si="45"/>
        <v>1</v>
      </c>
      <c r="K647" s="342"/>
    </row>
    <row r="648" spans="1:11">
      <c r="A648" s="433" t="s">
        <v>1917</v>
      </c>
      <c r="B648" s="91" t="s">
        <v>2285</v>
      </c>
      <c r="C648" s="469" t="s">
        <v>2914</v>
      </c>
      <c r="D648" s="437" t="s">
        <v>2915</v>
      </c>
      <c r="E648" s="457">
        <v>52</v>
      </c>
      <c r="F648" s="457">
        <v>50</v>
      </c>
      <c r="G648" s="173"/>
      <c r="H648" s="457"/>
      <c r="I648" s="299">
        <f t="shared" si="44"/>
        <v>52</v>
      </c>
      <c r="J648" s="299">
        <f t="shared" si="45"/>
        <v>50</v>
      </c>
      <c r="K648" s="342"/>
    </row>
    <row r="649" spans="1:11">
      <c r="A649" s="433" t="s">
        <v>1917</v>
      </c>
      <c r="B649" s="91" t="s">
        <v>2285</v>
      </c>
      <c r="C649" s="469" t="s">
        <v>2570</v>
      </c>
      <c r="D649" s="437" t="s">
        <v>2571</v>
      </c>
      <c r="E649" s="457">
        <v>798</v>
      </c>
      <c r="F649" s="458">
        <v>800</v>
      </c>
      <c r="G649" s="475"/>
      <c r="H649" s="475"/>
      <c r="I649" s="139">
        <f t="shared" si="44"/>
        <v>798</v>
      </c>
      <c r="J649" s="139">
        <f t="shared" si="45"/>
        <v>800</v>
      </c>
      <c r="K649" s="342"/>
    </row>
    <row r="650" spans="1:11">
      <c r="A650" s="433" t="s">
        <v>1917</v>
      </c>
      <c r="B650" s="91" t="s">
        <v>2285</v>
      </c>
      <c r="C650" s="469" t="s">
        <v>2916</v>
      </c>
      <c r="D650" s="437" t="s">
        <v>2917</v>
      </c>
      <c r="E650" s="457">
        <v>356</v>
      </c>
      <c r="F650" s="458">
        <v>356</v>
      </c>
      <c r="G650" s="173"/>
      <c r="H650" s="457"/>
      <c r="I650" s="299">
        <f t="shared" si="44"/>
        <v>356</v>
      </c>
      <c r="J650" s="299">
        <f t="shared" si="45"/>
        <v>356</v>
      </c>
      <c r="K650" s="342"/>
    </row>
    <row r="651" spans="1:11">
      <c r="A651" s="433" t="s">
        <v>1917</v>
      </c>
      <c r="B651" s="91" t="s">
        <v>2285</v>
      </c>
      <c r="C651" s="469" t="s">
        <v>2582</v>
      </c>
      <c r="D651" s="437" t="s">
        <v>2583</v>
      </c>
      <c r="E651" s="457">
        <v>893</v>
      </c>
      <c r="F651" s="458">
        <v>893</v>
      </c>
      <c r="G651" s="173"/>
      <c r="H651" s="457"/>
      <c r="I651" s="299">
        <f t="shared" si="44"/>
        <v>893</v>
      </c>
      <c r="J651" s="299">
        <f t="shared" si="45"/>
        <v>893</v>
      </c>
      <c r="K651" s="342"/>
    </row>
    <row r="652" spans="1:11">
      <c r="A652" s="433" t="s">
        <v>1917</v>
      </c>
      <c r="B652" s="91" t="s">
        <v>2285</v>
      </c>
      <c r="C652" s="469" t="s">
        <v>2596</v>
      </c>
      <c r="D652" s="437" t="s">
        <v>2597</v>
      </c>
      <c r="E652" s="457">
        <v>17</v>
      </c>
      <c r="F652" s="457">
        <v>15</v>
      </c>
      <c r="G652" s="173"/>
      <c r="H652" s="457"/>
      <c r="I652" s="299">
        <f t="shared" si="44"/>
        <v>17</v>
      </c>
      <c r="J652" s="299">
        <f t="shared" si="45"/>
        <v>15</v>
      </c>
      <c r="K652" s="342"/>
    </row>
    <row r="653" spans="1:11">
      <c r="A653" s="433" t="s">
        <v>1917</v>
      </c>
      <c r="B653" s="91" t="s">
        <v>2285</v>
      </c>
      <c r="C653" s="469" t="s">
        <v>2918</v>
      </c>
      <c r="D653" s="437" t="s">
        <v>2919</v>
      </c>
      <c r="E653" s="457">
        <v>2</v>
      </c>
      <c r="F653" s="457">
        <v>1</v>
      </c>
      <c r="G653" s="173"/>
      <c r="H653" s="457"/>
      <c r="I653" s="299">
        <f t="shared" si="44"/>
        <v>2</v>
      </c>
      <c r="J653" s="299">
        <f t="shared" si="45"/>
        <v>1</v>
      </c>
      <c r="K653" s="342"/>
    </row>
    <row r="654" spans="1:11">
      <c r="A654" s="433" t="s">
        <v>1917</v>
      </c>
      <c r="B654" s="91" t="s">
        <v>2285</v>
      </c>
      <c r="C654" s="469" t="s">
        <v>2855</v>
      </c>
      <c r="D654" s="437" t="s">
        <v>2673</v>
      </c>
      <c r="E654" s="457">
        <v>7</v>
      </c>
      <c r="F654" s="457">
        <v>5</v>
      </c>
      <c r="G654" s="475"/>
      <c r="H654" s="475"/>
      <c r="I654" s="139">
        <f t="shared" si="44"/>
        <v>7</v>
      </c>
      <c r="J654" s="139">
        <f t="shared" si="45"/>
        <v>5</v>
      </c>
      <c r="K654" s="342"/>
    </row>
    <row r="655" spans="1:11">
      <c r="A655" s="433" t="s">
        <v>1917</v>
      </c>
      <c r="B655" s="91" t="s">
        <v>2285</v>
      </c>
      <c r="C655" s="469" t="s">
        <v>2920</v>
      </c>
      <c r="D655" s="437" t="s">
        <v>2921</v>
      </c>
      <c r="E655" s="457">
        <v>79</v>
      </c>
      <c r="F655" s="457">
        <v>75</v>
      </c>
      <c r="G655" s="173"/>
      <c r="H655" s="457"/>
      <c r="I655" s="299">
        <f t="shared" si="44"/>
        <v>79</v>
      </c>
      <c r="J655" s="299">
        <f t="shared" si="45"/>
        <v>75</v>
      </c>
      <c r="K655" s="342"/>
    </row>
    <row r="656" spans="1:11">
      <c r="A656" s="433" t="s">
        <v>1917</v>
      </c>
      <c r="B656" s="91" t="s">
        <v>2285</v>
      </c>
      <c r="C656" s="469" t="s">
        <v>2602</v>
      </c>
      <c r="D656" s="437" t="s">
        <v>2603</v>
      </c>
      <c r="E656" s="457">
        <v>131</v>
      </c>
      <c r="F656" s="458">
        <v>140</v>
      </c>
      <c r="G656" s="173"/>
      <c r="H656" s="457"/>
      <c r="I656" s="299">
        <f t="shared" si="44"/>
        <v>131</v>
      </c>
      <c r="J656" s="299">
        <f t="shared" si="45"/>
        <v>140</v>
      </c>
      <c r="K656" s="342"/>
    </row>
    <row r="657" spans="1:11">
      <c r="A657" s="491" t="s">
        <v>1940</v>
      </c>
      <c r="B657" s="91" t="s">
        <v>2285</v>
      </c>
      <c r="C657" s="347" t="s">
        <v>2752</v>
      </c>
      <c r="D657" s="437" t="s">
        <v>2753</v>
      </c>
      <c r="E657" s="457">
        <v>199</v>
      </c>
      <c r="F657" s="458">
        <v>199</v>
      </c>
      <c r="G657" s="475"/>
      <c r="H657" s="475"/>
      <c r="I657" s="139">
        <f t="shared" si="44"/>
        <v>199</v>
      </c>
      <c r="J657" s="139">
        <f t="shared" si="45"/>
        <v>199</v>
      </c>
      <c r="K657" s="342"/>
    </row>
    <row r="658" spans="1:11">
      <c r="A658" s="491" t="s">
        <v>1940</v>
      </c>
      <c r="B658" s="91" t="s">
        <v>2285</v>
      </c>
      <c r="C658" s="347" t="s">
        <v>2922</v>
      </c>
      <c r="D658" s="437" t="s">
        <v>2923</v>
      </c>
      <c r="E658" s="457">
        <v>33</v>
      </c>
      <c r="F658" s="457">
        <v>50</v>
      </c>
      <c r="G658" s="173"/>
      <c r="H658" s="457"/>
      <c r="I658" s="299">
        <f t="shared" si="44"/>
        <v>33</v>
      </c>
      <c r="J658" s="299">
        <f t="shared" si="45"/>
        <v>50</v>
      </c>
      <c r="K658" s="342"/>
    </row>
    <row r="659" spans="1:11">
      <c r="A659" s="491" t="s">
        <v>1940</v>
      </c>
      <c r="B659" s="91" t="s">
        <v>2285</v>
      </c>
      <c r="C659" s="347" t="s">
        <v>2872</v>
      </c>
      <c r="D659" s="437" t="s">
        <v>2873</v>
      </c>
      <c r="E659" s="457">
        <v>25</v>
      </c>
      <c r="F659" s="457">
        <v>23</v>
      </c>
      <c r="G659" s="173"/>
      <c r="H659" s="457"/>
      <c r="I659" s="299">
        <f t="shared" si="44"/>
        <v>25</v>
      </c>
      <c r="J659" s="299">
        <f t="shared" si="45"/>
        <v>23</v>
      </c>
      <c r="K659" s="342"/>
    </row>
    <row r="660" spans="1:11">
      <c r="A660" s="491" t="s">
        <v>1940</v>
      </c>
      <c r="B660" s="91" t="s">
        <v>2285</v>
      </c>
      <c r="C660" s="347" t="s">
        <v>2924</v>
      </c>
      <c r="D660" s="437" t="s">
        <v>2925</v>
      </c>
      <c r="E660" s="457">
        <v>9</v>
      </c>
      <c r="F660" s="457">
        <v>10</v>
      </c>
      <c r="G660" s="475"/>
      <c r="H660" s="475"/>
      <c r="I660" s="139">
        <f t="shared" si="44"/>
        <v>9</v>
      </c>
      <c r="J660" s="139">
        <f t="shared" si="45"/>
        <v>10</v>
      </c>
      <c r="K660" s="342"/>
    </row>
    <row r="661" spans="1:11">
      <c r="A661" s="491" t="s">
        <v>1940</v>
      </c>
      <c r="B661" s="91" t="s">
        <v>2285</v>
      </c>
      <c r="C661" s="347" t="s">
        <v>2926</v>
      </c>
      <c r="D661" s="437" t="s">
        <v>2927</v>
      </c>
      <c r="E661" s="457">
        <v>101</v>
      </c>
      <c r="F661" s="457">
        <v>120</v>
      </c>
      <c r="G661" s="173"/>
      <c r="H661" s="457"/>
      <c r="I661" s="299">
        <f t="shared" si="44"/>
        <v>101</v>
      </c>
      <c r="J661" s="299">
        <f t="shared" si="45"/>
        <v>120</v>
      </c>
      <c r="K661" s="342"/>
    </row>
    <row r="662" spans="1:11">
      <c r="A662" s="491" t="s">
        <v>1940</v>
      </c>
      <c r="B662" s="91" t="s">
        <v>2285</v>
      </c>
      <c r="C662" s="347" t="s">
        <v>2928</v>
      </c>
      <c r="D662" s="437" t="s">
        <v>2929</v>
      </c>
      <c r="E662" s="457">
        <v>8</v>
      </c>
      <c r="F662" s="457">
        <v>5</v>
      </c>
      <c r="G662" s="173"/>
      <c r="H662" s="457"/>
      <c r="I662" s="299">
        <f t="shared" si="44"/>
        <v>8</v>
      </c>
      <c r="J662" s="299">
        <f t="shared" si="45"/>
        <v>5</v>
      </c>
      <c r="K662" s="342"/>
    </row>
    <row r="663" spans="1:11">
      <c r="A663" s="491" t="s">
        <v>1940</v>
      </c>
      <c r="B663" s="91" t="s">
        <v>2285</v>
      </c>
      <c r="C663" s="347" t="s">
        <v>2930</v>
      </c>
      <c r="D663" s="437" t="s">
        <v>2931</v>
      </c>
      <c r="E663" s="457">
        <v>846</v>
      </c>
      <c r="F663" s="458">
        <v>840</v>
      </c>
      <c r="G663" s="475"/>
      <c r="H663" s="475"/>
      <c r="I663" s="139">
        <f t="shared" si="44"/>
        <v>846</v>
      </c>
      <c r="J663" s="139">
        <f t="shared" si="45"/>
        <v>840</v>
      </c>
      <c r="K663" s="342"/>
    </row>
    <row r="664" spans="1:11">
      <c r="A664" s="491" t="s">
        <v>1940</v>
      </c>
      <c r="B664" s="91" t="s">
        <v>2285</v>
      </c>
      <c r="C664" s="347" t="s">
        <v>2932</v>
      </c>
      <c r="D664" s="437" t="s">
        <v>2933</v>
      </c>
      <c r="E664" s="457">
        <v>5</v>
      </c>
      <c r="F664" s="457">
        <v>11</v>
      </c>
      <c r="G664" s="173"/>
      <c r="H664" s="457"/>
      <c r="I664" s="299">
        <f t="shared" si="44"/>
        <v>5</v>
      </c>
      <c r="J664" s="299">
        <f t="shared" si="45"/>
        <v>11</v>
      </c>
      <c r="K664" s="342"/>
    </row>
    <row r="665" spans="1:11">
      <c r="A665" s="491" t="s">
        <v>1940</v>
      </c>
      <c r="B665" s="91" t="s">
        <v>2285</v>
      </c>
      <c r="C665" s="347" t="s">
        <v>2876</v>
      </c>
      <c r="D665" s="437" t="s">
        <v>2877</v>
      </c>
      <c r="E665" s="457">
        <v>107</v>
      </c>
      <c r="F665" s="457">
        <v>120</v>
      </c>
      <c r="G665" s="173"/>
      <c r="H665" s="457"/>
      <c r="I665" s="299">
        <f t="shared" si="44"/>
        <v>107</v>
      </c>
      <c r="J665" s="299">
        <f t="shared" si="45"/>
        <v>120</v>
      </c>
      <c r="K665" s="342"/>
    </row>
    <row r="666" spans="1:11">
      <c r="A666" s="491" t="s">
        <v>1940</v>
      </c>
      <c r="B666" s="91" t="s">
        <v>2285</v>
      </c>
      <c r="C666" s="347" t="s">
        <v>2934</v>
      </c>
      <c r="D666" s="437" t="s">
        <v>2935</v>
      </c>
      <c r="E666" s="457">
        <v>21</v>
      </c>
      <c r="F666" s="458">
        <v>30</v>
      </c>
      <c r="G666" s="475"/>
      <c r="H666" s="475"/>
      <c r="I666" s="139">
        <f t="shared" si="44"/>
        <v>21</v>
      </c>
      <c r="J666" s="139">
        <f t="shared" si="45"/>
        <v>30</v>
      </c>
      <c r="K666" s="342"/>
    </row>
    <row r="667" spans="1:11">
      <c r="A667" s="491" t="s">
        <v>1940</v>
      </c>
      <c r="B667" s="91" t="s">
        <v>2285</v>
      </c>
      <c r="C667" s="347" t="s">
        <v>2936</v>
      </c>
      <c r="D667" s="437" t="s">
        <v>2937</v>
      </c>
      <c r="E667" s="457">
        <v>7</v>
      </c>
      <c r="F667" s="458">
        <v>30</v>
      </c>
      <c r="G667" s="173"/>
      <c r="H667" s="457"/>
      <c r="I667" s="299">
        <f t="shared" si="44"/>
        <v>7</v>
      </c>
      <c r="J667" s="299">
        <f t="shared" si="45"/>
        <v>30</v>
      </c>
      <c r="K667" s="342"/>
    </row>
    <row r="668" spans="1:11">
      <c r="A668" s="491" t="s">
        <v>1940</v>
      </c>
      <c r="B668" s="91" t="s">
        <v>2285</v>
      </c>
      <c r="C668" s="469">
        <v>57960001</v>
      </c>
      <c r="D668" s="437" t="s">
        <v>2633</v>
      </c>
      <c r="E668" s="457">
        <v>25</v>
      </c>
      <c r="F668" s="457">
        <v>20</v>
      </c>
      <c r="G668" s="173"/>
      <c r="H668" s="457"/>
      <c r="I668" s="299">
        <f t="shared" si="44"/>
        <v>25</v>
      </c>
      <c r="J668" s="299">
        <f t="shared" si="45"/>
        <v>20</v>
      </c>
      <c r="K668" s="342"/>
    </row>
    <row r="669" spans="1:11" ht="25.5">
      <c r="A669" s="491" t="s">
        <v>1940</v>
      </c>
      <c r="B669" s="91" t="s">
        <v>2285</v>
      </c>
      <c r="C669" s="347" t="s">
        <v>2938</v>
      </c>
      <c r="D669" s="437" t="s">
        <v>2939</v>
      </c>
      <c r="E669" s="457">
        <v>14</v>
      </c>
      <c r="F669" s="457">
        <v>23</v>
      </c>
      <c r="G669" s="475"/>
      <c r="H669" s="475"/>
      <c r="I669" s="139">
        <f t="shared" si="44"/>
        <v>14</v>
      </c>
      <c r="J669" s="139">
        <f t="shared" si="45"/>
        <v>23</v>
      </c>
      <c r="K669" s="342"/>
    </row>
    <row r="670" spans="1:11" ht="25.5">
      <c r="A670" s="491" t="s">
        <v>1940</v>
      </c>
      <c r="B670" s="91" t="s">
        <v>2285</v>
      </c>
      <c r="C670" s="347" t="s">
        <v>2940</v>
      </c>
      <c r="D670" s="437" t="s">
        <v>2941</v>
      </c>
      <c r="E670" s="457">
        <v>19</v>
      </c>
      <c r="F670" s="457">
        <v>26</v>
      </c>
      <c r="G670" s="173"/>
      <c r="H670" s="457"/>
      <c r="I670" s="299">
        <f t="shared" si="44"/>
        <v>19</v>
      </c>
      <c r="J670" s="299">
        <f t="shared" si="45"/>
        <v>26</v>
      </c>
      <c r="K670" s="342"/>
    </row>
    <row r="671" spans="1:11">
      <c r="A671" s="91" t="s">
        <v>1915</v>
      </c>
      <c r="B671" s="91" t="s">
        <v>2285</v>
      </c>
      <c r="C671" s="347" t="s">
        <v>2754</v>
      </c>
      <c r="D671" s="437" t="s">
        <v>2755</v>
      </c>
      <c r="E671" s="457">
        <v>130</v>
      </c>
      <c r="F671" s="458">
        <v>120</v>
      </c>
      <c r="G671" s="173"/>
      <c r="H671" s="457"/>
      <c r="I671" s="299">
        <f t="shared" si="44"/>
        <v>130</v>
      </c>
      <c r="J671" s="299">
        <f t="shared" si="45"/>
        <v>120</v>
      </c>
      <c r="K671" s="342"/>
    </row>
    <row r="672" spans="1:11">
      <c r="A672" s="91" t="s">
        <v>1915</v>
      </c>
      <c r="B672" s="91" t="s">
        <v>2285</v>
      </c>
      <c r="C672" s="347" t="s">
        <v>2760</v>
      </c>
      <c r="D672" s="437" t="s">
        <v>2761</v>
      </c>
      <c r="E672" s="457">
        <v>26</v>
      </c>
      <c r="F672" s="458">
        <v>30</v>
      </c>
      <c r="G672" s="475"/>
      <c r="H672" s="475"/>
      <c r="I672" s="139">
        <f t="shared" si="44"/>
        <v>26</v>
      </c>
      <c r="J672" s="139">
        <f t="shared" si="45"/>
        <v>30</v>
      </c>
      <c r="K672" s="342"/>
    </row>
    <row r="673" spans="1:11">
      <c r="A673" s="91" t="s">
        <v>1915</v>
      </c>
      <c r="B673" s="91" t="s">
        <v>2285</v>
      </c>
      <c r="C673" s="347" t="s">
        <v>2762</v>
      </c>
      <c r="D673" s="437" t="s">
        <v>2763</v>
      </c>
      <c r="E673" s="457">
        <v>5</v>
      </c>
      <c r="F673" s="457">
        <v>10</v>
      </c>
      <c r="G673" s="173"/>
      <c r="H673" s="457"/>
      <c r="I673" s="299">
        <f t="shared" si="44"/>
        <v>5</v>
      </c>
      <c r="J673" s="299">
        <f t="shared" si="45"/>
        <v>10</v>
      </c>
      <c r="K673" s="342"/>
    </row>
    <row r="674" spans="1:11">
      <c r="A674" s="91" t="s">
        <v>1915</v>
      </c>
      <c r="B674" s="91" t="s">
        <v>2285</v>
      </c>
      <c r="C674" s="347" t="s">
        <v>2764</v>
      </c>
      <c r="D674" s="437" t="s">
        <v>2765</v>
      </c>
      <c r="E674" s="457">
        <v>2</v>
      </c>
      <c r="F674" s="457">
        <v>12</v>
      </c>
      <c r="G674" s="173"/>
      <c r="H674" s="457"/>
      <c r="I674" s="299">
        <f t="shared" si="44"/>
        <v>2</v>
      </c>
      <c r="J674" s="299">
        <f t="shared" si="45"/>
        <v>12</v>
      </c>
      <c r="K674" s="342"/>
    </row>
    <row r="675" spans="1:11">
      <c r="A675" s="91" t="s">
        <v>1915</v>
      </c>
      <c r="B675" s="91" t="s">
        <v>2285</v>
      </c>
      <c r="C675" s="347" t="s">
        <v>2766</v>
      </c>
      <c r="D675" s="437" t="s">
        <v>2767</v>
      </c>
      <c r="E675" s="457">
        <v>4</v>
      </c>
      <c r="F675" s="457">
        <v>5</v>
      </c>
      <c r="G675" s="475"/>
      <c r="H675" s="475"/>
      <c r="I675" s="139">
        <f t="shared" si="44"/>
        <v>4</v>
      </c>
      <c r="J675" s="139">
        <f t="shared" si="45"/>
        <v>5</v>
      </c>
      <c r="K675" s="342"/>
    </row>
    <row r="676" spans="1:11">
      <c r="A676" s="91" t="s">
        <v>1915</v>
      </c>
      <c r="B676" s="91" t="s">
        <v>2285</v>
      </c>
      <c r="C676" s="347" t="s">
        <v>2768</v>
      </c>
      <c r="D676" s="437" t="s">
        <v>2769</v>
      </c>
      <c r="E676" s="457">
        <v>3</v>
      </c>
      <c r="F676" s="457">
        <v>3</v>
      </c>
      <c r="G676" s="173"/>
      <c r="H676" s="457"/>
      <c r="I676" s="299">
        <f t="shared" si="44"/>
        <v>3</v>
      </c>
      <c r="J676" s="299">
        <f t="shared" si="45"/>
        <v>3</v>
      </c>
      <c r="K676" s="342"/>
    </row>
    <row r="677" spans="1:11">
      <c r="A677" s="91" t="s">
        <v>1915</v>
      </c>
      <c r="B677" s="91" t="s">
        <v>2285</v>
      </c>
      <c r="C677" s="347" t="s">
        <v>2770</v>
      </c>
      <c r="D677" s="437" t="s">
        <v>2771</v>
      </c>
      <c r="E677" s="457">
        <v>1</v>
      </c>
      <c r="F677" s="457">
        <v>2</v>
      </c>
      <c r="G677" s="173"/>
      <c r="H677" s="457"/>
      <c r="I677" s="299">
        <f t="shared" si="44"/>
        <v>1</v>
      </c>
      <c r="J677" s="299">
        <f t="shared" si="45"/>
        <v>2</v>
      </c>
      <c r="K677" s="342"/>
    </row>
    <row r="678" spans="1:11">
      <c r="A678" s="91" t="s">
        <v>1915</v>
      </c>
      <c r="B678" s="91" t="s">
        <v>2285</v>
      </c>
      <c r="C678" s="347" t="s">
        <v>2782</v>
      </c>
      <c r="D678" s="437" t="s">
        <v>2783</v>
      </c>
      <c r="E678" s="457">
        <v>184</v>
      </c>
      <c r="F678" s="457">
        <v>200</v>
      </c>
      <c r="G678" s="475"/>
      <c r="H678" s="475"/>
      <c r="I678" s="139">
        <f t="shared" si="44"/>
        <v>184</v>
      </c>
      <c r="J678" s="139">
        <f t="shared" si="45"/>
        <v>200</v>
      </c>
      <c r="K678" s="342"/>
    </row>
    <row r="679" spans="1:11">
      <c r="A679" s="91" t="s">
        <v>1915</v>
      </c>
      <c r="B679" s="91" t="s">
        <v>2285</v>
      </c>
      <c r="C679" s="347" t="s">
        <v>2784</v>
      </c>
      <c r="D679" s="437" t="s">
        <v>2785</v>
      </c>
      <c r="E679" s="457">
        <v>244</v>
      </c>
      <c r="F679" s="457">
        <v>200</v>
      </c>
      <c r="G679" s="173"/>
      <c r="H679" s="457"/>
      <c r="I679" s="299">
        <f t="shared" si="44"/>
        <v>244</v>
      </c>
      <c r="J679" s="299">
        <f t="shared" si="45"/>
        <v>200</v>
      </c>
      <c r="K679" s="342"/>
    </row>
    <row r="680" spans="1:11">
      <c r="A680" s="91" t="s">
        <v>1915</v>
      </c>
      <c r="B680" s="91" t="s">
        <v>2285</v>
      </c>
      <c r="C680" s="347" t="s">
        <v>2786</v>
      </c>
      <c r="D680" s="437" t="s">
        <v>2787</v>
      </c>
      <c r="E680" s="457">
        <v>16</v>
      </c>
      <c r="F680" s="457">
        <v>20</v>
      </c>
      <c r="G680" s="173"/>
      <c r="H680" s="457"/>
      <c r="I680" s="299">
        <f t="shared" si="44"/>
        <v>16</v>
      </c>
      <c r="J680" s="299">
        <f t="shared" si="45"/>
        <v>20</v>
      </c>
      <c r="K680" s="342"/>
    </row>
    <row r="681" spans="1:11">
      <c r="A681" s="91" t="s">
        <v>1915</v>
      </c>
      <c r="B681" s="91" t="s">
        <v>2285</v>
      </c>
      <c r="C681" s="347" t="s">
        <v>2788</v>
      </c>
      <c r="D681" s="437" t="s">
        <v>2789</v>
      </c>
      <c r="E681" s="457">
        <v>107</v>
      </c>
      <c r="F681" s="457">
        <v>90</v>
      </c>
      <c r="G681" s="475"/>
      <c r="H681" s="475"/>
      <c r="I681" s="139">
        <f t="shared" si="44"/>
        <v>107</v>
      </c>
      <c r="J681" s="139">
        <f t="shared" si="45"/>
        <v>90</v>
      </c>
      <c r="K681" s="342"/>
    </row>
    <row r="682" spans="1:11">
      <c r="A682" s="91" t="s">
        <v>1915</v>
      </c>
      <c r="B682" s="91" t="s">
        <v>2285</v>
      </c>
      <c r="C682" s="347" t="s">
        <v>2790</v>
      </c>
      <c r="D682" s="437" t="s">
        <v>2791</v>
      </c>
      <c r="E682" s="457">
        <v>301</v>
      </c>
      <c r="F682" s="458">
        <v>300</v>
      </c>
      <c r="G682" s="173"/>
      <c r="H682" s="457"/>
      <c r="I682" s="299">
        <f t="shared" si="44"/>
        <v>301</v>
      </c>
      <c r="J682" s="299">
        <f t="shared" si="45"/>
        <v>300</v>
      </c>
      <c r="K682" s="342"/>
    </row>
    <row r="683" spans="1:11">
      <c r="A683" s="91" t="s">
        <v>1915</v>
      </c>
      <c r="B683" s="91" t="s">
        <v>2285</v>
      </c>
      <c r="C683" s="347" t="s">
        <v>2792</v>
      </c>
      <c r="D683" s="437" t="s">
        <v>2793</v>
      </c>
      <c r="E683" s="457">
        <v>2</v>
      </c>
      <c r="F683" s="457">
        <v>5</v>
      </c>
      <c r="G683" s="173"/>
      <c r="H683" s="457"/>
      <c r="I683" s="299">
        <f t="shared" si="44"/>
        <v>2</v>
      </c>
      <c r="J683" s="299">
        <f t="shared" si="45"/>
        <v>5</v>
      </c>
      <c r="K683" s="342"/>
    </row>
    <row r="684" spans="1:11">
      <c r="A684" s="91" t="s">
        <v>1915</v>
      </c>
      <c r="B684" s="91" t="s">
        <v>2285</v>
      </c>
      <c r="C684" s="347" t="s">
        <v>2796</v>
      </c>
      <c r="D684" s="437" t="s">
        <v>2797</v>
      </c>
      <c r="E684" s="457">
        <v>26</v>
      </c>
      <c r="F684" s="457">
        <v>12</v>
      </c>
      <c r="G684" s="475"/>
      <c r="H684" s="475"/>
      <c r="I684" s="139">
        <f t="shared" si="44"/>
        <v>26</v>
      </c>
      <c r="J684" s="139">
        <f t="shared" si="45"/>
        <v>12</v>
      </c>
      <c r="K684" s="342"/>
    </row>
    <row r="685" spans="1:11">
      <c r="A685" s="91" t="s">
        <v>1915</v>
      </c>
      <c r="B685" s="91" t="s">
        <v>2285</v>
      </c>
      <c r="C685" s="347" t="s">
        <v>2798</v>
      </c>
      <c r="D685" s="437" t="s">
        <v>2799</v>
      </c>
      <c r="E685" s="457">
        <v>24</v>
      </c>
      <c r="F685" s="457">
        <v>50</v>
      </c>
      <c r="G685" s="173"/>
      <c r="H685" s="457"/>
      <c r="I685" s="299">
        <f t="shared" si="44"/>
        <v>24</v>
      </c>
      <c r="J685" s="299">
        <f t="shared" si="45"/>
        <v>50</v>
      </c>
      <c r="K685" s="342"/>
    </row>
    <row r="686" spans="1:11">
      <c r="A686" s="91" t="s">
        <v>1915</v>
      </c>
      <c r="B686" s="91" t="s">
        <v>2285</v>
      </c>
      <c r="C686" s="347" t="s">
        <v>2806</v>
      </c>
      <c r="D686" s="437" t="s">
        <v>2807</v>
      </c>
      <c r="E686" s="457">
        <v>203</v>
      </c>
      <c r="F686" s="458">
        <v>200</v>
      </c>
      <c r="G686" s="173"/>
      <c r="H686" s="457"/>
      <c r="I686" s="299">
        <f t="shared" si="44"/>
        <v>203</v>
      </c>
      <c r="J686" s="299">
        <f t="shared" si="45"/>
        <v>200</v>
      </c>
      <c r="K686" s="342"/>
    </row>
    <row r="687" spans="1:11">
      <c r="A687" s="91" t="s">
        <v>1915</v>
      </c>
      <c r="B687" s="91" t="s">
        <v>2285</v>
      </c>
      <c r="C687" s="347" t="s">
        <v>2686</v>
      </c>
      <c r="D687" s="437" t="s">
        <v>2687</v>
      </c>
      <c r="E687" s="457">
        <v>276</v>
      </c>
      <c r="F687" s="458">
        <v>250</v>
      </c>
      <c r="G687" s="475"/>
      <c r="H687" s="475"/>
      <c r="I687" s="139">
        <f t="shared" si="44"/>
        <v>276</v>
      </c>
      <c r="J687" s="139">
        <f t="shared" si="45"/>
        <v>250</v>
      </c>
      <c r="K687" s="342"/>
    </row>
    <row r="688" spans="1:11">
      <c r="A688" s="91" t="s">
        <v>1915</v>
      </c>
      <c r="B688" s="91" t="s">
        <v>2285</v>
      </c>
      <c r="C688" s="347" t="s">
        <v>2690</v>
      </c>
      <c r="D688" s="437" t="s">
        <v>2691</v>
      </c>
      <c r="E688" s="457">
        <v>193</v>
      </c>
      <c r="F688" s="458">
        <v>190</v>
      </c>
      <c r="G688" s="173"/>
      <c r="H688" s="457"/>
      <c r="I688" s="299">
        <f t="shared" si="44"/>
        <v>193</v>
      </c>
      <c r="J688" s="299">
        <f t="shared" si="45"/>
        <v>190</v>
      </c>
      <c r="K688" s="342"/>
    </row>
    <row r="689" spans="1:11">
      <c r="A689" s="91" t="s">
        <v>1915</v>
      </c>
      <c r="B689" s="91" t="s">
        <v>2285</v>
      </c>
      <c r="C689" s="347" t="s">
        <v>2708</v>
      </c>
      <c r="D689" s="437" t="s">
        <v>2709</v>
      </c>
      <c r="E689" s="457">
        <v>174</v>
      </c>
      <c r="F689" s="458">
        <v>174</v>
      </c>
      <c r="G689" s="173"/>
      <c r="H689" s="457"/>
      <c r="I689" s="299">
        <f t="shared" si="44"/>
        <v>174</v>
      </c>
      <c r="J689" s="299">
        <f t="shared" si="45"/>
        <v>174</v>
      </c>
      <c r="K689" s="342"/>
    </row>
    <row r="690" spans="1:11">
      <c r="A690" s="91" t="s">
        <v>1915</v>
      </c>
      <c r="B690" s="91" t="s">
        <v>2285</v>
      </c>
      <c r="C690" s="347" t="s">
        <v>2814</v>
      </c>
      <c r="D690" s="437" t="s">
        <v>2815</v>
      </c>
      <c r="E690" s="457">
        <v>122</v>
      </c>
      <c r="F690" s="457">
        <v>120</v>
      </c>
      <c r="G690" s="475"/>
      <c r="H690" s="475"/>
      <c r="I690" s="139">
        <f t="shared" si="44"/>
        <v>122</v>
      </c>
      <c r="J690" s="139">
        <f t="shared" si="45"/>
        <v>120</v>
      </c>
      <c r="K690" s="342"/>
    </row>
    <row r="691" spans="1:11">
      <c r="A691" s="91" t="s">
        <v>1915</v>
      </c>
      <c r="B691" s="91" t="s">
        <v>2285</v>
      </c>
      <c r="C691" s="347" t="s">
        <v>2826</v>
      </c>
      <c r="D691" s="437" t="s">
        <v>2827</v>
      </c>
      <c r="E691" s="457">
        <v>565</v>
      </c>
      <c r="F691" s="458">
        <v>560</v>
      </c>
      <c r="G691" s="173"/>
      <c r="H691" s="457"/>
      <c r="I691" s="299">
        <f t="shared" si="44"/>
        <v>565</v>
      </c>
      <c r="J691" s="299">
        <f t="shared" si="45"/>
        <v>560</v>
      </c>
      <c r="K691" s="342"/>
    </row>
    <row r="692" spans="1:11">
      <c r="A692" s="91" t="s">
        <v>1915</v>
      </c>
      <c r="B692" s="91" t="s">
        <v>2285</v>
      </c>
      <c r="C692" s="469">
        <v>57960001</v>
      </c>
      <c r="D692" s="437" t="s">
        <v>2633</v>
      </c>
      <c r="E692" s="457">
        <v>285</v>
      </c>
      <c r="F692" s="458">
        <v>290</v>
      </c>
      <c r="G692" s="173"/>
      <c r="H692" s="457"/>
      <c r="I692" s="299">
        <f t="shared" si="44"/>
        <v>285</v>
      </c>
      <c r="J692" s="299">
        <f t="shared" si="45"/>
        <v>290</v>
      </c>
      <c r="K692" s="342"/>
    </row>
    <row r="693" spans="1:11">
      <c r="A693" s="91" t="s">
        <v>1915</v>
      </c>
      <c r="B693" s="91" t="s">
        <v>2285</v>
      </c>
      <c r="C693" s="347" t="s">
        <v>2840</v>
      </c>
      <c r="D693" s="437" t="s">
        <v>2809</v>
      </c>
      <c r="E693" s="457"/>
      <c r="F693" s="457">
        <v>1</v>
      </c>
      <c r="G693" s="475"/>
      <c r="H693" s="475"/>
      <c r="I693" s="139">
        <f t="shared" si="44"/>
        <v>0</v>
      </c>
      <c r="J693" s="139">
        <f t="shared" si="45"/>
        <v>1</v>
      </c>
      <c r="K693" s="342"/>
    </row>
    <row r="694" spans="1:11">
      <c r="A694" s="91" t="s">
        <v>1915</v>
      </c>
      <c r="B694" s="91" t="s">
        <v>2285</v>
      </c>
      <c r="C694" s="347" t="s">
        <v>2843</v>
      </c>
      <c r="D694" s="437" t="s">
        <v>2844</v>
      </c>
      <c r="E694" s="457">
        <v>136</v>
      </c>
      <c r="F694" s="458">
        <v>136</v>
      </c>
      <c r="G694" s="173"/>
      <c r="H694" s="457"/>
      <c r="I694" s="299">
        <f t="shared" si="44"/>
        <v>136</v>
      </c>
      <c r="J694" s="299">
        <f t="shared" si="45"/>
        <v>136</v>
      </c>
      <c r="K694" s="342"/>
    </row>
    <row r="695" spans="1:11">
      <c r="A695" s="91" t="s">
        <v>1915</v>
      </c>
      <c r="B695" s="91" t="s">
        <v>2285</v>
      </c>
      <c r="C695" s="347" t="s">
        <v>2845</v>
      </c>
      <c r="D695" s="437" t="s">
        <v>2846</v>
      </c>
      <c r="E695" s="457">
        <v>210</v>
      </c>
      <c r="F695" s="458">
        <v>210</v>
      </c>
      <c r="G695" s="173"/>
      <c r="H695" s="457"/>
      <c r="I695" s="299">
        <f t="shared" si="44"/>
        <v>210</v>
      </c>
      <c r="J695" s="299">
        <f t="shared" si="45"/>
        <v>210</v>
      </c>
      <c r="K695" s="342"/>
    </row>
    <row r="696" spans="1:11">
      <c r="A696" s="91" t="s">
        <v>1915</v>
      </c>
      <c r="B696" s="91" t="s">
        <v>2285</v>
      </c>
      <c r="C696" s="347" t="s">
        <v>2847</v>
      </c>
      <c r="D696" s="437" t="s">
        <v>2848</v>
      </c>
      <c r="E696" s="457">
        <v>9</v>
      </c>
      <c r="F696" s="458">
        <v>20</v>
      </c>
      <c r="G696" s="475"/>
      <c r="H696" s="475"/>
      <c r="I696" s="139">
        <f t="shared" si="44"/>
        <v>9</v>
      </c>
      <c r="J696" s="139">
        <f t="shared" si="45"/>
        <v>20</v>
      </c>
      <c r="K696" s="342"/>
    </row>
    <row r="697" spans="1:11">
      <c r="A697" s="91" t="s">
        <v>1915</v>
      </c>
      <c r="B697" s="91" t="s">
        <v>2285</v>
      </c>
      <c r="C697" s="347" t="s">
        <v>2904</v>
      </c>
      <c r="D697" s="437" t="s">
        <v>2905</v>
      </c>
      <c r="E697" s="457">
        <v>114</v>
      </c>
      <c r="F697" s="458">
        <v>114</v>
      </c>
      <c r="G697" s="173"/>
      <c r="H697" s="457"/>
      <c r="I697" s="299">
        <f t="shared" si="44"/>
        <v>114</v>
      </c>
      <c r="J697" s="299">
        <f t="shared" si="45"/>
        <v>114</v>
      </c>
      <c r="K697" s="342"/>
    </row>
    <row r="698" spans="1:11">
      <c r="A698" s="91" t="s">
        <v>1915</v>
      </c>
      <c r="B698" s="91" t="s">
        <v>2285</v>
      </c>
      <c r="C698" s="469" t="s">
        <v>2942</v>
      </c>
      <c r="D698" s="437" t="s">
        <v>2943</v>
      </c>
      <c r="E698" s="457">
        <v>1</v>
      </c>
      <c r="F698" s="457">
        <v>20</v>
      </c>
      <c r="G698" s="173"/>
      <c r="H698" s="457"/>
      <c r="I698" s="299">
        <f t="shared" si="44"/>
        <v>1</v>
      </c>
      <c r="J698" s="299">
        <f t="shared" si="45"/>
        <v>20</v>
      </c>
      <c r="K698" s="342"/>
    </row>
    <row r="699" spans="1:11">
      <c r="A699" s="91" t="s">
        <v>1915</v>
      </c>
      <c r="B699" s="91" t="s">
        <v>2285</v>
      </c>
      <c r="C699" s="469" t="s">
        <v>2944</v>
      </c>
      <c r="D699" s="437" t="s">
        <v>2945</v>
      </c>
      <c r="E699" s="457">
        <v>38</v>
      </c>
      <c r="F699" s="457">
        <v>50</v>
      </c>
      <c r="G699" s="475"/>
      <c r="H699" s="475"/>
      <c r="I699" s="139">
        <f t="shared" si="44"/>
        <v>38</v>
      </c>
      <c r="J699" s="139">
        <f t="shared" si="45"/>
        <v>50</v>
      </c>
      <c r="K699" s="342"/>
    </row>
    <row r="700" spans="1:11">
      <c r="A700" s="91" t="s">
        <v>1915</v>
      </c>
      <c r="B700" s="91" t="s">
        <v>2285</v>
      </c>
      <c r="C700" s="469" t="s">
        <v>2946</v>
      </c>
      <c r="D700" s="437" t="s">
        <v>2947</v>
      </c>
      <c r="E700" s="457">
        <v>56</v>
      </c>
      <c r="F700" s="458">
        <v>50</v>
      </c>
      <c r="G700" s="173"/>
      <c r="H700" s="457"/>
      <c r="I700" s="299">
        <f t="shared" si="44"/>
        <v>56</v>
      </c>
      <c r="J700" s="299">
        <f t="shared" si="45"/>
        <v>50</v>
      </c>
      <c r="K700" s="342"/>
    </row>
    <row r="701" spans="1:11">
      <c r="A701" s="91" t="s">
        <v>1915</v>
      </c>
      <c r="B701" s="91" t="s">
        <v>2285</v>
      </c>
      <c r="C701" s="469" t="s">
        <v>2948</v>
      </c>
      <c r="D701" s="437" t="s">
        <v>2949</v>
      </c>
      <c r="E701" s="457"/>
      <c r="F701" s="457">
        <v>1</v>
      </c>
      <c r="G701" s="173"/>
      <c r="H701" s="457"/>
      <c r="I701" s="299">
        <f t="shared" si="44"/>
        <v>0</v>
      </c>
      <c r="J701" s="299">
        <f t="shared" si="45"/>
        <v>1</v>
      </c>
      <c r="K701" s="342"/>
    </row>
    <row r="702" spans="1:11">
      <c r="A702" s="91" t="s">
        <v>1915</v>
      </c>
      <c r="B702" s="91" t="s">
        <v>2285</v>
      </c>
      <c r="C702" s="469" t="s">
        <v>2950</v>
      </c>
      <c r="D702" s="437" t="s">
        <v>2951</v>
      </c>
      <c r="E702" s="457">
        <v>6</v>
      </c>
      <c r="F702" s="457">
        <v>10</v>
      </c>
      <c r="G702" s="475"/>
      <c r="H702" s="475"/>
      <c r="I702" s="139">
        <f t="shared" si="44"/>
        <v>6</v>
      </c>
      <c r="J702" s="139">
        <f t="shared" si="45"/>
        <v>10</v>
      </c>
      <c r="K702" s="342"/>
    </row>
    <row r="703" spans="1:11">
      <c r="A703" s="91" t="s">
        <v>1915</v>
      </c>
      <c r="B703" s="91" t="s">
        <v>2285</v>
      </c>
      <c r="C703" s="469" t="s">
        <v>2950</v>
      </c>
      <c r="D703" s="437" t="s">
        <v>2951</v>
      </c>
      <c r="E703" s="457"/>
      <c r="F703" s="458">
        <v>1</v>
      </c>
      <c r="G703" s="173"/>
      <c r="H703" s="457"/>
      <c r="I703" s="299">
        <f t="shared" si="44"/>
        <v>0</v>
      </c>
      <c r="J703" s="299">
        <f t="shared" si="45"/>
        <v>1</v>
      </c>
      <c r="K703" s="342"/>
    </row>
    <row r="704" spans="1:11">
      <c r="A704" s="91" t="s">
        <v>1915</v>
      </c>
      <c r="B704" s="91" t="s">
        <v>2285</v>
      </c>
      <c r="C704" s="469" t="s">
        <v>2952</v>
      </c>
      <c r="D704" s="437" t="s">
        <v>2953</v>
      </c>
      <c r="E704" s="457">
        <v>3</v>
      </c>
      <c r="F704" s="457">
        <v>10</v>
      </c>
      <c r="G704" s="173"/>
      <c r="H704" s="457"/>
      <c r="I704" s="299">
        <f t="shared" si="44"/>
        <v>3</v>
      </c>
      <c r="J704" s="299">
        <f t="shared" si="45"/>
        <v>10</v>
      </c>
      <c r="K704" s="342"/>
    </row>
    <row r="705" spans="1:11">
      <c r="A705" s="91" t="s">
        <v>1915</v>
      </c>
      <c r="B705" s="91" t="s">
        <v>2285</v>
      </c>
      <c r="C705" s="469" t="s">
        <v>2954</v>
      </c>
      <c r="D705" s="437" t="s">
        <v>2955</v>
      </c>
      <c r="E705" s="457"/>
      <c r="F705" s="458">
        <v>1</v>
      </c>
      <c r="G705" s="173"/>
      <c r="H705" s="457"/>
      <c r="I705" s="299">
        <f t="shared" si="44"/>
        <v>0</v>
      </c>
      <c r="J705" s="299">
        <f t="shared" si="45"/>
        <v>1</v>
      </c>
      <c r="K705" s="342"/>
    </row>
    <row r="706" spans="1:11">
      <c r="A706" s="91" t="s">
        <v>1915</v>
      </c>
      <c r="B706" s="91" t="s">
        <v>2285</v>
      </c>
      <c r="C706" s="469" t="s">
        <v>2956</v>
      </c>
      <c r="D706" s="437" t="s">
        <v>2957</v>
      </c>
      <c r="E706" s="457">
        <v>2</v>
      </c>
      <c r="F706" s="457">
        <v>5</v>
      </c>
      <c r="G706" s="173"/>
      <c r="H706" s="457"/>
      <c r="I706" s="299">
        <f t="shared" si="44"/>
        <v>2</v>
      </c>
      <c r="J706" s="299">
        <f t="shared" si="45"/>
        <v>5</v>
      </c>
      <c r="K706" s="342"/>
    </row>
    <row r="707" spans="1:11">
      <c r="A707" s="91" t="s">
        <v>1915</v>
      </c>
      <c r="B707" s="91" t="s">
        <v>2285</v>
      </c>
      <c r="C707" s="469" t="s">
        <v>2958</v>
      </c>
      <c r="D707" s="437" t="s">
        <v>2959</v>
      </c>
      <c r="E707" s="457">
        <v>2</v>
      </c>
      <c r="F707" s="458">
        <v>5</v>
      </c>
      <c r="G707" s="173"/>
      <c r="H707" s="457"/>
      <c r="I707" s="299">
        <f t="shared" ref="I707:I727" si="46">SUM(E707,G707)</f>
        <v>2</v>
      </c>
      <c r="J707" s="299">
        <f t="shared" ref="J707:J727" si="47">SUM(F707,H707)</f>
        <v>5</v>
      </c>
      <c r="K707" s="342"/>
    </row>
    <row r="708" spans="1:11">
      <c r="A708" s="91" t="s">
        <v>1915</v>
      </c>
      <c r="B708" s="91" t="s">
        <v>2285</v>
      </c>
      <c r="C708" s="469" t="s">
        <v>2960</v>
      </c>
      <c r="D708" s="437" t="s">
        <v>2961</v>
      </c>
      <c r="E708" s="457">
        <v>3</v>
      </c>
      <c r="F708" s="458">
        <v>5</v>
      </c>
      <c r="G708" s="173"/>
      <c r="H708" s="457"/>
      <c r="I708" s="299">
        <f t="shared" si="46"/>
        <v>3</v>
      </c>
      <c r="J708" s="299">
        <f t="shared" si="47"/>
        <v>5</v>
      </c>
      <c r="K708" s="342"/>
    </row>
    <row r="709" spans="1:11">
      <c r="A709" s="91" t="s">
        <v>1915</v>
      </c>
      <c r="B709" s="91" t="s">
        <v>2285</v>
      </c>
      <c r="C709" s="469" t="s">
        <v>2962</v>
      </c>
      <c r="D709" s="437" t="s">
        <v>2963</v>
      </c>
      <c r="E709" s="457">
        <v>1</v>
      </c>
      <c r="F709" s="458">
        <v>5</v>
      </c>
      <c r="G709" s="475"/>
      <c r="H709" s="475"/>
      <c r="I709" s="139">
        <f t="shared" si="46"/>
        <v>1</v>
      </c>
      <c r="J709" s="139">
        <f t="shared" si="47"/>
        <v>5</v>
      </c>
      <c r="K709" s="342"/>
    </row>
    <row r="710" spans="1:11">
      <c r="A710" s="91" t="s">
        <v>1915</v>
      </c>
      <c r="B710" s="91" t="s">
        <v>2285</v>
      </c>
      <c r="C710" s="469" t="s">
        <v>2964</v>
      </c>
      <c r="D710" s="437" t="s">
        <v>2965</v>
      </c>
      <c r="E710" s="457">
        <v>42</v>
      </c>
      <c r="F710" s="458">
        <v>40</v>
      </c>
      <c r="G710" s="173"/>
      <c r="H710" s="457"/>
      <c r="I710" s="299">
        <f t="shared" si="46"/>
        <v>42</v>
      </c>
      <c r="J710" s="299">
        <f t="shared" si="47"/>
        <v>40</v>
      </c>
      <c r="K710" s="342"/>
    </row>
    <row r="711" spans="1:11">
      <c r="A711" s="91" t="s">
        <v>1915</v>
      </c>
      <c r="B711" s="91" t="s">
        <v>2285</v>
      </c>
      <c r="C711" s="469" t="s">
        <v>2966</v>
      </c>
      <c r="D711" s="437" t="s">
        <v>2967</v>
      </c>
      <c r="E711" s="457">
        <v>17</v>
      </c>
      <c r="F711" s="457">
        <v>20</v>
      </c>
      <c r="G711" s="173"/>
      <c r="H711" s="457"/>
      <c r="I711" s="299">
        <f t="shared" si="46"/>
        <v>17</v>
      </c>
      <c r="J711" s="299">
        <f t="shared" si="47"/>
        <v>20</v>
      </c>
      <c r="K711" s="342"/>
    </row>
    <row r="712" spans="1:11">
      <c r="A712" s="91" t="s">
        <v>1915</v>
      </c>
      <c r="B712" s="91" t="s">
        <v>2285</v>
      </c>
      <c r="C712" s="469" t="s">
        <v>2968</v>
      </c>
      <c r="D712" s="437" t="s">
        <v>2969</v>
      </c>
      <c r="E712" s="457">
        <v>35</v>
      </c>
      <c r="F712" s="457">
        <v>30</v>
      </c>
      <c r="G712" s="475"/>
      <c r="H712" s="475"/>
      <c r="I712" s="139">
        <f t="shared" si="46"/>
        <v>35</v>
      </c>
      <c r="J712" s="139">
        <f t="shared" si="47"/>
        <v>30</v>
      </c>
      <c r="K712" s="342"/>
    </row>
    <row r="713" spans="1:11">
      <c r="A713" s="91" t="s">
        <v>1915</v>
      </c>
      <c r="B713" s="91" t="s">
        <v>2285</v>
      </c>
      <c r="C713" s="469" t="s">
        <v>2970</v>
      </c>
      <c r="D713" s="437" t="s">
        <v>2971</v>
      </c>
      <c r="E713" s="457">
        <v>57</v>
      </c>
      <c r="F713" s="457">
        <v>30</v>
      </c>
      <c r="G713" s="173"/>
      <c r="H713" s="457"/>
      <c r="I713" s="299">
        <f t="shared" si="46"/>
        <v>57</v>
      </c>
      <c r="J713" s="299">
        <f t="shared" si="47"/>
        <v>30</v>
      </c>
      <c r="K713" s="342"/>
    </row>
    <row r="714" spans="1:11">
      <c r="A714" s="91" t="s">
        <v>1915</v>
      </c>
      <c r="B714" s="91" t="s">
        <v>2285</v>
      </c>
      <c r="C714" s="469" t="s">
        <v>2972</v>
      </c>
      <c r="D714" s="437" t="s">
        <v>2973</v>
      </c>
      <c r="E714" s="457">
        <v>26</v>
      </c>
      <c r="F714" s="457">
        <v>20</v>
      </c>
      <c r="G714" s="173"/>
      <c r="H714" s="457"/>
      <c r="I714" s="299">
        <f t="shared" si="46"/>
        <v>26</v>
      </c>
      <c r="J714" s="299">
        <f t="shared" si="47"/>
        <v>20</v>
      </c>
      <c r="K714" s="342"/>
    </row>
    <row r="715" spans="1:11">
      <c r="A715" s="91" t="s">
        <v>1915</v>
      </c>
      <c r="B715" s="91" t="s">
        <v>2285</v>
      </c>
      <c r="C715" s="469" t="s">
        <v>2974</v>
      </c>
      <c r="D715" s="437" t="s">
        <v>2975</v>
      </c>
      <c r="E715" s="457">
        <v>7</v>
      </c>
      <c r="F715" s="457">
        <v>30</v>
      </c>
      <c r="G715" s="475"/>
      <c r="H715" s="475"/>
      <c r="I715" s="139">
        <f t="shared" si="46"/>
        <v>7</v>
      </c>
      <c r="J715" s="139">
        <f t="shared" si="47"/>
        <v>30</v>
      </c>
      <c r="K715" s="342"/>
    </row>
    <row r="716" spans="1:11">
      <c r="A716" s="91" t="s">
        <v>1915</v>
      </c>
      <c r="B716" s="91" t="s">
        <v>2285</v>
      </c>
      <c r="C716" s="469" t="s">
        <v>2976</v>
      </c>
      <c r="D716" s="437" t="s">
        <v>2977</v>
      </c>
      <c r="E716" s="457">
        <v>4</v>
      </c>
      <c r="F716" s="457">
        <v>10</v>
      </c>
      <c r="G716" s="173"/>
      <c r="H716" s="457"/>
      <c r="I716" s="299">
        <f t="shared" si="46"/>
        <v>4</v>
      </c>
      <c r="J716" s="299">
        <f t="shared" si="47"/>
        <v>10</v>
      </c>
      <c r="K716" s="342"/>
    </row>
    <row r="717" spans="1:11">
      <c r="A717" s="91" t="s">
        <v>1915</v>
      </c>
      <c r="B717" s="91" t="s">
        <v>2285</v>
      </c>
      <c r="C717" s="469" t="s">
        <v>2978</v>
      </c>
      <c r="D717" s="437" t="s">
        <v>2979</v>
      </c>
      <c r="E717" s="457"/>
      <c r="F717" s="458">
        <v>1</v>
      </c>
      <c r="G717" s="173"/>
      <c r="H717" s="457"/>
      <c r="I717" s="299">
        <f t="shared" si="46"/>
        <v>0</v>
      </c>
      <c r="J717" s="299">
        <f t="shared" si="47"/>
        <v>1</v>
      </c>
      <c r="K717" s="342"/>
    </row>
    <row r="718" spans="1:11">
      <c r="A718" s="91" t="s">
        <v>1915</v>
      </c>
      <c r="B718" s="91" t="s">
        <v>2285</v>
      </c>
      <c r="C718" s="469" t="s">
        <v>2980</v>
      </c>
      <c r="D718" s="437" t="s">
        <v>2981</v>
      </c>
      <c r="E718" s="457"/>
      <c r="F718" s="457">
        <v>1</v>
      </c>
      <c r="G718" s="475"/>
      <c r="H718" s="475"/>
      <c r="I718" s="139">
        <f t="shared" si="46"/>
        <v>0</v>
      </c>
      <c r="J718" s="139">
        <f t="shared" si="47"/>
        <v>1</v>
      </c>
      <c r="K718" s="342"/>
    </row>
    <row r="719" spans="1:11">
      <c r="A719" s="91" t="s">
        <v>1915</v>
      </c>
      <c r="B719" s="91" t="s">
        <v>2285</v>
      </c>
      <c r="C719" s="469" t="s">
        <v>2982</v>
      </c>
      <c r="D719" s="437" t="s">
        <v>2983</v>
      </c>
      <c r="E719" s="457"/>
      <c r="F719" s="457">
        <v>1</v>
      </c>
      <c r="G719" s="173"/>
      <c r="H719" s="457"/>
      <c r="I719" s="299">
        <f t="shared" si="46"/>
        <v>0</v>
      </c>
      <c r="J719" s="299">
        <f t="shared" si="47"/>
        <v>1</v>
      </c>
      <c r="K719" s="342"/>
    </row>
    <row r="720" spans="1:11">
      <c r="A720" s="91" t="s">
        <v>1915</v>
      </c>
      <c r="B720" s="91" t="s">
        <v>2285</v>
      </c>
      <c r="C720" s="469" t="s">
        <v>2984</v>
      </c>
      <c r="D720" s="437" t="s">
        <v>2985</v>
      </c>
      <c r="E720" s="457">
        <v>1</v>
      </c>
      <c r="F720" s="458">
        <v>10</v>
      </c>
      <c r="G720" s="173"/>
      <c r="H720" s="457"/>
      <c r="I720" s="299">
        <f t="shared" si="46"/>
        <v>1</v>
      </c>
      <c r="J720" s="299">
        <f t="shared" si="47"/>
        <v>10</v>
      </c>
      <c r="K720" s="342"/>
    </row>
    <row r="721" spans="1:11">
      <c r="A721" s="91" t="s">
        <v>1915</v>
      </c>
      <c r="B721" s="91" t="s">
        <v>2285</v>
      </c>
      <c r="C721" s="469" t="s">
        <v>2986</v>
      </c>
      <c r="D721" s="437" t="s">
        <v>2987</v>
      </c>
      <c r="E721" s="457"/>
      <c r="F721" s="457">
        <v>5</v>
      </c>
      <c r="G721" s="475"/>
      <c r="H721" s="475"/>
      <c r="I721" s="139">
        <f t="shared" si="46"/>
        <v>0</v>
      </c>
      <c r="J721" s="139">
        <f t="shared" si="47"/>
        <v>5</v>
      </c>
      <c r="K721" s="342"/>
    </row>
    <row r="722" spans="1:11">
      <c r="A722" s="91" t="s">
        <v>1915</v>
      </c>
      <c r="B722" s="91" t="s">
        <v>2285</v>
      </c>
      <c r="C722" s="469" t="s">
        <v>2988</v>
      </c>
      <c r="D722" s="437" t="s">
        <v>2989</v>
      </c>
      <c r="E722" s="457"/>
      <c r="F722" s="458">
        <v>5</v>
      </c>
      <c r="G722" s="173"/>
      <c r="H722" s="457"/>
      <c r="I722" s="299">
        <f t="shared" si="46"/>
        <v>0</v>
      </c>
      <c r="J722" s="299">
        <f t="shared" si="47"/>
        <v>5</v>
      </c>
      <c r="K722" s="342"/>
    </row>
    <row r="723" spans="1:11">
      <c r="A723" s="431" t="s">
        <v>1938</v>
      </c>
      <c r="B723" s="91" t="s">
        <v>2285</v>
      </c>
      <c r="C723" s="347" t="s">
        <v>2670</v>
      </c>
      <c r="D723" s="437" t="s">
        <v>2671</v>
      </c>
      <c r="E723" s="457"/>
      <c r="F723" s="457"/>
      <c r="G723" s="91">
        <v>7</v>
      </c>
      <c r="H723" s="91">
        <v>7</v>
      </c>
      <c r="I723" s="299">
        <f t="shared" si="46"/>
        <v>7</v>
      </c>
      <c r="J723" s="299">
        <f t="shared" si="47"/>
        <v>7</v>
      </c>
      <c r="K723" s="342"/>
    </row>
    <row r="724" spans="1:11">
      <c r="A724" s="431" t="s">
        <v>1938</v>
      </c>
      <c r="B724" s="91" t="s">
        <v>2285</v>
      </c>
      <c r="C724" s="347" t="s">
        <v>1943</v>
      </c>
      <c r="D724" s="437" t="s">
        <v>1944</v>
      </c>
      <c r="E724" s="457"/>
      <c r="F724" s="457"/>
      <c r="G724" s="91">
        <v>10</v>
      </c>
      <c r="H724" s="91">
        <v>10</v>
      </c>
      <c r="I724" s="139">
        <f t="shared" si="46"/>
        <v>10</v>
      </c>
      <c r="J724" s="139">
        <f t="shared" si="47"/>
        <v>10</v>
      </c>
      <c r="K724" s="342"/>
    </row>
    <row r="725" spans="1:11">
      <c r="A725" s="431" t="s">
        <v>1938</v>
      </c>
      <c r="B725" s="91" t="s">
        <v>2285</v>
      </c>
      <c r="C725" s="347" t="s">
        <v>1945</v>
      </c>
      <c r="D725" s="437" t="s">
        <v>1946</v>
      </c>
      <c r="E725" s="457"/>
      <c r="F725" s="457"/>
      <c r="G725" s="91">
        <v>4</v>
      </c>
      <c r="H725" s="91">
        <v>4</v>
      </c>
      <c r="I725" s="299">
        <f t="shared" si="46"/>
        <v>4</v>
      </c>
      <c r="J725" s="299">
        <f t="shared" si="47"/>
        <v>4</v>
      </c>
      <c r="K725" s="342"/>
    </row>
    <row r="726" spans="1:11">
      <c r="A726" s="431" t="s">
        <v>1938</v>
      </c>
      <c r="B726" s="91" t="s">
        <v>2285</v>
      </c>
      <c r="C726" s="347" t="s">
        <v>1947</v>
      </c>
      <c r="D726" s="437" t="s">
        <v>1948</v>
      </c>
      <c r="E726" s="457"/>
      <c r="F726" s="457"/>
      <c r="G726" s="91">
        <v>2</v>
      </c>
      <c r="H726" s="91">
        <v>2</v>
      </c>
      <c r="I726" s="299">
        <f t="shared" si="46"/>
        <v>2</v>
      </c>
      <c r="J726" s="299">
        <f t="shared" si="47"/>
        <v>2</v>
      </c>
      <c r="K726" s="342"/>
    </row>
    <row r="727" spans="1:11">
      <c r="A727" s="431" t="s">
        <v>1938</v>
      </c>
      <c r="B727" s="91" t="s">
        <v>2285</v>
      </c>
      <c r="C727" s="347" t="s">
        <v>1967</v>
      </c>
      <c r="D727" s="437" t="s">
        <v>1968</v>
      </c>
      <c r="E727" s="457"/>
      <c r="F727" s="457"/>
      <c r="G727" s="91"/>
      <c r="H727" s="476">
        <v>1</v>
      </c>
      <c r="I727" s="139">
        <f t="shared" si="46"/>
        <v>0</v>
      </c>
      <c r="J727" s="139">
        <f t="shared" si="47"/>
        <v>1</v>
      </c>
      <c r="K727" s="342"/>
    </row>
    <row r="728" spans="1:11">
      <c r="A728" s="431" t="s">
        <v>1938</v>
      </c>
      <c r="B728" s="91" t="s">
        <v>2285</v>
      </c>
      <c r="C728" s="347" t="s">
        <v>2684</v>
      </c>
      <c r="D728" s="437" t="s">
        <v>2685</v>
      </c>
      <c r="E728" s="457"/>
      <c r="F728" s="457"/>
      <c r="G728" s="91"/>
      <c r="H728" s="476">
        <v>1</v>
      </c>
      <c r="I728" s="299">
        <f t="shared" ref="I728:I790" si="48">SUM(E728,G728)</f>
        <v>0</v>
      </c>
      <c r="J728" s="299">
        <f t="shared" ref="J728:J790" si="49">SUM(F728,H728)</f>
        <v>1</v>
      </c>
      <c r="K728" s="342"/>
    </row>
    <row r="729" spans="1:11">
      <c r="A729" s="431" t="s">
        <v>1938</v>
      </c>
      <c r="B729" s="91" t="s">
        <v>2285</v>
      </c>
      <c r="C729" s="347" t="s">
        <v>2690</v>
      </c>
      <c r="D729" s="437" t="s">
        <v>2691</v>
      </c>
      <c r="E729" s="457"/>
      <c r="F729" s="457"/>
      <c r="G729" s="91">
        <v>15</v>
      </c>
      <c r="H729" s="91">
        <v>15</v>
      </c>
      <c r="I729" s="299">
        <f t="shared" si="48"/>
        <v>15</v>
      </c>
      <c r="J729" s="299">
        <f t="shared" si="49"/>
        <v>15</v>
      </c>
      <c r="K729" s="342"/>
    </row>
    <row r="730" spans="1:11">
      <c r="A730" s="431" t="s">
        <v>1938</v>
      </c>
      <c r="B730" s="91" t="s">
        <v>2285</v>
      </c>
      <c r="C730" s="347" t="s">
        <v>2692</v>
      </c>
      <c r="D730" s="437" t="s">
        <v>2693</v>
      </c>
      <c r="E730" s="457"/>
      <c r="F730" s="457"/>
      <c r="G730" s="91">
        <v>202</v>
      </c>
      <c r="H730" s="91">
        <v>202</v>
      </c>
      <c r="I730" s="139">
        <f t="shared" si="48"/>
        <v>202</v>
      </c>
      <c r="J730" s="139">
        <f t="shared" si="49"/>
        <v>202</v>
      </c>
      <c r="K730" s="342"/>
    </row>
    <row r="731" spans="1:11">
      <c r="A731" s="431" t="s">
        <v>1938</v>
      </c>
      <c r="B731" s="91" t="s">
        <v>2285</v>
      </c>
      <c r="C731" s="347" t="s">
        <v>2694</v>
      </c>
      <c r="D731" s="437" t="s">
        <v>2695</v>
      </c>
      <c r="E731" s="457"/>
      <c r="F731" s="457"/>
      <c r="G731" s="91">
        <v>2</v>
      </c>
      <c r="H731" s="91">
        <v>2</v>
      </c>
      <c r="I731" s="299">
        <f t="shared" si="48"/>
        <v>2</v>
      </c>
      <c r="J731" s="299">
        <f t="shared" si="49"/>
        <v>2</v>
      </c>
      <c r="K731" s="342"/>
    </row>
    <row r="732" spans="1:11">
      <c r="A732" s="431" t="s">
        <v>1938</v>
      </c>
      <c r="B732" s="91" t="s">
        <v>2285</v>
      </c>
      <c r="C732" s="347" t="s">
        <v>2704</v>
      </c>
      <c r="D732" s="437" t="s">
        <v>2705</v>
      </c>
      <c r="E732" s="457"/>
      <c r="F732" s="457"/>
      <c r="G732" s="91">
        <v>2</v>
      </c>
      <c r="H732" s="91">
        <v>2</v>
      </c>
      <c r="I732" s="299">
        <f t="shared" si="48"/>
        <v>2</v>
      </c>
      <c r="J732" s="299">
        <f t="shared" si="49"/>
        <v>2</v>
      </c>
      <c r="K732" s="342"/>
    </row>
    <row r="733" spans="1:11">
      <c r="A733" s="431" t="s">
        <v>1938</v>
      </c>
      <c r="B733" s="91" t="s">
        <v>2285</v>
      </c>
      <c r="C733" s="347" t="s">
        <v>1951</v>
      </c>
      <c r="D733" s="437" t="s">
        <v>1952</v>
      </c>
      <c r="E733" s="457"/>
      <c r="F733" s="457"/>
      <c r="G733" s="91"/>
      <c r="H733" s="476">
        <v>1</v>
      </c>
      <c r="I733" s="139">
        <f t="shared" si="48"/>
        <v>0</v>
      </c>
      <c r="J733" s="139">
        <f t="shared" si="49"/>
        <v>1</v>
      </c>
      <c r="K733" s="342"/>
    </row>
    <row r="734" spans="1:11">
      <c r="A734" s="431" t="s">
        <v>1938</v>
      </c>
      <c r="B734" s="91" t="s">
        <v>2285</v>
      </c>
      <c r="C734" s="347" t="s">
        <v>2706</v>
      </c>
      <c r="D734" s="437" t="s">
        <v>2707</v>
      </c>
      <c r="E734" s="457"/>
      <c r="F734" s="457"/>
      <c r="G734" s="91">
        <v>190</v>
      </c>
      <c r="H734" s="91">
        <v>190</v>
      </c>
      <c r="I734" s="299">
        <f t="shared" si="48"/>
        <v>190</v>
      </c>
      <c r="J734" s="299">
        <f t="shared" si="49"/>
        <v>190</v>
      </c>
      <c r="K734" s="342"/>
    </row>
    <row r="735" spans="1:11">
      <c r="A735" s="431" t="s">
        <v>1938</v>
      </c>
      <c r="B735" s="91" t="s">
        <v>2285</v>
      </c>
      <c r="C735" s="347" t="s">
        <v>1959</v>
      </c>
      <c r="D735" s="437" t="s">
        <v>1960</v>
      </c>
      <c r="E735" s="457"/>
      <c r="F735" s="457"/>
      <c r="G735" s="91">
        <v>2</v>
      </c>
      <c r="H735" s="91">
        <v>2</v>
      </c>
      <c r="I735" s="299">
        <f t="shared" si="48"/>
        <v>2</v>
      </c>
      <c r="J735" s="299">
        <f t="shared" si="49"/>
        <v>2</v>
      </c>
      <c r="K735" s="342"/>
    </row>
    <row r="736" spans="1:11">
      <c r="A736" s="431" t="s">
        <v>1938</v>
      </c>
      <c r="B736" s="91" t="s">
        <v>2285</v>
      </c>
      <c r="C736" s="347" t="s">
        <v>1961</v>
      </c>
      <c r="D736" s="437" t="s">
        <v>1962</v>
      </c>
      <c r="E736" s="457"/>
      <c r="F736" s="457"/>
      <c r="G736" s="91">
        <v>1</v>
      </c>
      <c r="H736" s="91">
        <v>1</v>
      </c>
      <c r="I736" s="139">
        <f t="shared" si="48"/>
        <v>1</v>
      </c>
      <c r="J736" s="139">
        <f t="shared" si="49"/>
        <v>1</v>
      </c>
      <c r="K736" s="342"/>
    </row>
    <row r="737" spans="1:11">
      <c r="A737" s="431" t="s">
        <v>1938</v>
      </c>
      <c r="B737" s="91" t="s">
        <v>2285</v>
      </c>
      <c r="C737" s="347" t="s">
        <v>2708</v>
      </c>
      <c r="D737" s="437" t="s">
        <v>2709</v>
      </c>
      <c r="E737" s="457"/>
      <c r="F737" s="457"/>
      <c r="G737" s="91">
        <v>204</v>
      </c>
      <c r="H737" s="91">
        <v>204</v>
      </c>
      <c r="I737" s="299">
        <f t="shared" si="48"/>
        <v>204</v>
      </c>
      <c r="J737" s="299">
        <f t="shared" si="49"/>
        <v>204</v>
      </c>
      <c r="K737" s="342"/>
    </row>
    <row r="738" spans="1:11">
      <c r="A738" s="431" t="s">
        <v>1938</v>
      </c>
      <c r="B738" s="91" t="s">
        <v>2285</v>
      </c>
      <c r="C738" s="347" t="s">
        <v>2620</v>
      </c>
      <c r="D738" s="437" t="s">
        <v>2621</v>
      </c>
      <c r="E738" s="457"/>
      <c r="F738" s="457"/>
      <c r="G738" s="91">
        <v>21</v>
      </c>
      <c r="H738" s="91">
        <v>21</v>
      </c>
      <c r="I738" s="299">
        <f t="shared" si="48"/>
        <v>21</v>
      </c>
      <c r="J738" s="299">
        <f t="shared" si="49"/>
        <v>21</v>
      </c>
      <c r="K738" s="342"/>
    </row>
    <row r="739" spans="1:11">
      <c r="A739" s="431" t="s">
        <v>1938</v>
      </c>
      <c r="B739" s="91" t="s">
        <v>2285</v>
      </c>
      <c r="C739" s="347" t="s">
        <v>1963</v>
      </c>
      <c r="D739" s="437" t="s">
        <v>1964</v>
      </c>
      <c r="E739" s="457"/>
      <c r="F739" s="457"/>
      <c r="G739" s="91">
        <v>2</v>
      </c>
      <c r="H739" s="91">
        <v>2</v>
      </c>
      <c r="I739" s="139">
        <f t="shared" si="48"/>
        <v>2</v>
      </c>
      <c r="J739" s="139">
        <f t="shared" si="49"/>
        <v>2</v>
      </c>
      <c r="K739" s="342"/>
    </row>
    <row r="740" spans="1:11">
      <c r="A740" s="431" t="s">
        <v>1938</v>
      </c>
      <c r="B740" s="91" t="s">
        <v>2285</v>
      </c>
      <c r="C740" s="469" t="s">
        <v>2622</v>
      </c>
      <c r="D740" s="437" t="s">
        <v>2623</v>
      </c>
      <c r="E740" s="457"/>
      <c r="F740" s="457"/>
      <c r="G740" s="91"/>
      <c r="H740" s="91"/>
      <c r="I740" s="299">
        <f t="shared" si="48"/>
        <v>0</v>
      </c>
      <c r="J740" s="299">
        <f t="shared" si="49"/>
        <v>0</v>
      </c>
      <c r="K740" s="342"/>
    </row>
    <row r="741" spans="1:11">
      <c r="A741" s="431" t="s">
        <v>1938</v>
      </c>
      <c r="B741" s="91" t="s">
        <v>2285</v>
      </c>
      <c r="C741" s="469" t="s">
        <v>2624</v>
      </c>
      <c r="D741" s="437" t="s">
        <v>2625</v>
      </c>
      <c r="E741" s="457"/>
      <c r="F741" s="457"/>
      <c r="G741" s="91">
        <v>2</v>
      </c>
      <c r="H741" s="91">
        <v>2</v>
      </c>
      <c r="I741" s="299">
        <f t="shared" si="48"/>
        <v>2</v>
      </c>
      <c r="J741" s="299">
        <f t="shared" si="49"/>
        <v>2</v>
      </c>
      <c r="K741" s="342"/>
    </row>
    <row r="742" spans="1:11">
      <c r="A742" s="431" t="s">
        <v>1938</v>
      </c>
      <c r="B742" s="91" t="s">
        <v>2285</v>
      </c>
      <c r="C742" s="469" t="s">
        <v>2626</v>
      </c>
      <c r="D742" s="437" t="s">
        <v>2627</v>
      </c>
      <c r="E742" s="457"/>
      <c r="F742" s="457"/>
      <c r="G742" s="91"/>
      <c r="H742" s="476">
        <v>1</v>
      </c>
      <c r="I742" s="139">
        <f t="shared" si="48"/>
        <v>0</v>
      </c>
      <c r="J742" s="139">
        <f t="shared" si="49"/>
        <v>1</v>
      </c>
      <c r="K742" s="342"/>
    </row>
    <row r="743" spans="1:11">
      <c r="A743" s="431" t="s">
        <v>1938</v>
      </c>
      <c r="B743" s="91" t="s">
        <v>2285</v>
      </c>
      <c r="C743" s="469" t="s">
        <v>2614</v>
      </c>
      <c r="D743" s="437" t="s">
        <v>2615</v>
      </c>
      <c r="E743" s="457"/>
      <c r="F743" s="457"/>
      <c r="G743" s="91">
        <v>4</v>
      </c>
      <c r="H743" s="91">
        <v>4</v>
      </c>
      <c r="I743" s="299">
        <f t="shared" si="48"/>
        <v>4</v>
      </c>
      <c r="J743" s="299">
        <f t="shared" si="49"/>
        <v>4</v>
      </c>
      <c r="K743" s="342"/>
    </row>
    <row r="744" spans="1:11">
      <c r="A744" s="431" t="s">
        <v>1938</v>
      </c>
      <c r="B744" s="91" t="s">
        <v>2285</v>
      </c>
      <c r="C744" s="469" t="s">
        <v>2716</v>
      </c>
      <c r="D744" s="437" t="s">
        <v>2717</v>
      </c>
      <c r="E744" s="457"/>
      <c r="F744" s="457"/>
      <c r="G744" s="91"/>
      <c r="H744" s="476">
        <v>1</v>
      </c>
      <c r="I744" s="299">
        <f t="shared" si="48"/>
        <v>0</v>
      </c>
      <c r="J744" s="299">
        <f t="shared" si="49"/>
        <v>1</v>
      </c>
      <c r="K744" s="342"/>
    </row>
    <row r="745" spans="1:11">
      <c r="A745" s="431" t="s">
        <v>1938</v>
      </c>
      <c r="B745" s="91" t="s">
        <v>2285</v>
      </c>
      <c r="C745" s="469" t="s">
        <v>1981</v>
      </c>
      <c r="D745" s="136" t="s">
        <v>1982</v>
      </c>
      <c r="E745" s="457"/>
      <c r="F745" s="457"/>
      <c r="G745" s="91"/>
      <c r="H745" s="476">
        <v>1</v>
      </c>
      <c r="I745" s="139">
        <f t="shared" si="48"/>
        <v>0</v>
      </c>
      <c r="J745" s="139">
        <f t="shared" si="49"/>
        <v>1</v>
      </c>
      <c r="K745" s="342"/>
    </row>
    <row r="746" spans="1:11">
      <c r="A746" s="431" t="s">
        <v>1938</v>
      </c>
      <c r="B746" s="91" t="s">
        <v>2285</v>
      </c>
      <c r="C746" s="469" t="s">
        <v>2718</v>
      </c>
      <c r="D746" s="437" t="s">
        <v>2719</v>
      </c>
      <c r="E746" s="457"/>
      <c r="F746" s="457"/>
      <c r="G746" s="91"/>
      <c r="H746" s="476">
        <v>1</v>
      </c>
      <c r="I746" s="299">
        <f t="shared" si="48"/>
        <v>0</v>
      </c>
      <c r="J746" s="299">
        <f t="shared" si="49"/>
        <v>1</v>
      </c>
      <c r="K746" s="342"/>
    </row>
    <row r="747" spans="1:11">
      <c r="A747" s="431" t="s">
        <v>1938</v>
      </c>
      <c r="B747" s="91" t="s">
        <v>2285</v>
      </c>
      <c r="C747" s="469" t="s">
        <v>1971</v>
      </c>
      <c r="D747" s="437" t="s">
        <v>1972</v>
      </c>
      <c r="E747" s="457"/>
      <c r="F747" s="457"/>
      <c r="G747" s="91"/>
      <c r="H747" s="476">
        <v>1</v>
      </c>
      <c r="I747" s="299">
        <f t="shared" si="48"/>
        <v>0</v>
      </c>
      <c r="J747" s="299">
        <f t="shared" si="49"/>
        <v>1</v>
      </c>
      <c r="K747" s="342"/>
    </row>
    <row r="748" spans="1:11">
      <c r="A748" s="431" t="s">
        <v>1938</v>
      </c>
      <c r="B748" s="476" t="s">
        <v>2285</v>
      </c>
      <c r="C748" s="477" t="s">
        <v>2616</v>
      </c>
      <c r="D748" s="478" t="s">
        <v>2617</v>
      </c>
      <c r="E748" s="458"/>
      <c r="F748" s="458"/>
      <c r="G748" s="91">
        <v>148</v>
      </c>
      <c r="H748" s="91">
        <v>148</v>
      </c>
      <c r="I748" s="139">
        <f t="shared" si="48"/>
        <v>148</v>
      </c>
      <c r="J748" s="139">
        <f t="shared" si="49"/>
        <v>148</v>
      </c>
      <c r="K748" s="342"/>
    </row>
    <row r="749" spans="1:11">
      <c r="A749" s="431" t="s">
        <v>1938</v>
      </c>
      <c r="B749" s="91" t="s">
        <v>2285</v>
      </c>
      <c r="C749" s="469" t="s">
        <v>1991</v>
      </c>
      <c r="D749" s="441" t="s">
        <v>1992</v>
      </c>
      <c r="E749" s="457"/>
      <c r="F749" s="457"/>
      <c r="G749" s="91">
        <v>2</v>
      </c>
      <c r="H749" s="91">
        <v>2</v>
      </c>
      <c r="I749" s="299">
        <f t="shared" si="48"/>
        <v>2</v>
      </c>
      <c r="J749" s="299">
        <f t="shared" si="49"/>
        <v>2</v>
      </c>
      <c r="K749" s="342"/>
    </row>
    <row r="750" spans="1:11">
      <c r="A750" s="431" t="s">
        <v>1938</v>
      </c>
      <c r="B750" s="91" t="s">
        <v>2285</v>
      </c>
      <c r="C750" s="469" t="s">
        <v>2990</v>
      </c>
      <c r="D750" s="441" t="s">
        <v>1994</v>
      </c>
      <c r="E750" s="457"/>
      <c r="F750" s="457"/>
      <c r="G750" s="91">
        <v>5</v>
      </c>
      <c r="H750" s="91">
        <v>5</v>
      </c>
      <c r="I750" s="299">
        <f t="shared" si="48"/>
        <v>5</v>
      </c>
      <c r="J750" s="299">
        <f t="shared" si="49"/>
        <v>5</v>
      </c>
      <c r="K750" s="342"/>
    </row>
    <row r="751" spans="1:11">
      <c r="A751" s="431" t="s">
        <v>1938</v>
      </c>
      <c r="B751" s="91" t="s">
        <v>2285</v>
      </c>
      <c r="C751" s="469" t="s">
        <v>1995</v>
      </c>
      <c r="D751" s="441" t="s">
        <v>1996</v>
      </c>
      <c r="E751" s="457"/>
      <c r="F751" s="457"/>
      <c r="G751" s="91"/>
      <c r="H751" s="476">
        <v>1</v>
      </c>
      <c r="I751" s="139">
        <f t="shared" si="48"/>
        <v>0</v>
      </c>
      <c r="J751" s="139">
        <f t="shared" si="49"/>
        <v>1</v>
      </c>
      <c r="K751" s="342"/>
    </row>
    <row r="752" spans="1:11">
      <c r="A752" s="431" t="s">
        <v>1938</v>
      </c>
      <c r="B752" s="91" t="s">
        <v>2285</v>
      </c>
      <c r="C752" s="469" t="s">
        <v>2003</v>
      </c>
      <c r="D752" s="437" t="s">
        <v>2004</v>
      </c>
      <c r="E752" s="457"/>
      <c r="F752" s="457"/>
      <c r="G752" s="91">
        <v>1</v>
      </c>
      <c r="H752" s="91">
        <v>1</v>
      </c>
      <c r="I752" s="299">
        <f t="shared" si="48"/>
        <v>1</v>
      </c>
      <c r="J752" s="299">
        <f t="shared" si="49"/>
        <v>1</v>
      </c>
      <c r="K752" s="342"/>
    </row>
    <row r="753" spans="1:11">
      <c r="A753" s="431" t="s">
        <v>1938</v>
      </c>
      <c r="B753" s="91" t="s">
        <v>2285</v>
      </c>
      <c r="C753" s="469" t="s">
        <v>2037</v>
      </c>
      <c r="D753" s="437" t="s">
        <v>2038</v>
      </c>
      <c r="E753" s="457"/>
      <c r="F753" s="457"/>
      <c r="G753" s="91"/>
      <c r="H753" s="476">
        <v>1</v>
      </c>
      <c r="I753" s="299">
        <f t="shared" si="48"/>
        <v>0</v>
      </c>
      <c r="J753" s="299">
        <f t="shared" si="49"/>
        <v>1</v>
      </c>
      <c r="K753" s="342"/>
    </row>
    <row r="754" spans="1:11">
      <c r="A754" s="431" t="s">
        <v>1938</v>
      </c>
      <c r="B754" s="91" t="s">
        <v>2285</v>
      </c>
      <c r="C754" s="469" t="s">
        <v>2053</v>
      </c>
      <c r="D754" s="437" t="s">
        <v>2054</v>
      </c>
      <c r="E754" s="457"/>
      <c r="F754" s="457"/>
      <c r="G754" s="91">
        <v>2</v>
      </c>
      <c r="H754" s="91">
        <v>2</v>
      </c>
      <c r="I754" s="139">
        <f t="shared" si="48"/>
        <v>2</v>
      </c>
      <c r="J754" s="139">
        <f t="shared" si="49"/>
        <v>2</v>
      </c>
      <c r="K754" s="342"/>
    </row>
    <row r="755" spans="1:11">
      <c r="A755" s="431" t="s">
        <v>1938</v>
      </c>
      <c r="B755" s="91" t="s">
        <v>2285</v>
      </c>
      <c r="C755" s="469" t="s">
        <v>2057</v>
      </c>
      <c r="D755" s="136" t="s">
        <v>2058</v>
      </c>
      <c r="E755" s="457"/>
      <c r="F755" s="457"/>
      <c r="G755" s="91">
        <v>2</v>
      </c>
      <c r="H755" s="91">
        <v>2</v>
      </c>
      <c r="I755" s="299">
        <f t="shared" si="48"/>
        <v>2</v>
      </c>
      <c r="J755" s="299">
        <f t="shared" si="49"/>
        <v>2</v>
      </c>
      <c r="K755" s="342"/>
    </row>
    <row r="756" spans="1:11">
      <c r="A756" s="431" t="s">
        <v>1938</v>
      </c>
      <c r="B756" s="91" t="s">
        <v>2285</v>
      </c>
      <c r="C756" s="469" t="s">
        <v>2079</v>
      </c>
      <c r="D756" s="437" t="s">
        <v>2080</v>
      </c>
      <c r="E756" s="457"/>
      <c r="F756" s="457"/>
      <c r="G756" s="91">
        <v>1</v>
      </c>
      <c r="H756" s="91">
        <v>1</v>
      </c>
      <c r="I756" s="299">
        <f t="shared" si="48"/>
        <v>1</v>
      </c>
      <c r="J756" s="299">
        <f t="shared" si="49"/>
        <v>1</v>
      </c>
      <c r="K756" s="342"/>
    </row>
    <row r="757" spans="1:11">
      <c r="A757" s="431" t="s">
        <v>1938</v>
      </c>
      <c r="B757" s="91" t="s">
        <v>2285</v>
      </c>
      <c r="C757" s="469" t="s">
        <v>2081</v>
      </c>
      <c r="D757" s="437" t="s">
        <v>2082</v>
      </c>
      <c r="E757" s="457"/>
      <c r="F757" s="457"/>
      <c r="G757" s="91">
        <v>26</v>
      </c>
      <c r="H757" s="91">
        <v>26</v>
      </c>
      <c r="I757" s="139">
        <f t="shared" si="48"/>
        <v>26</v>
      </c>
      <c r="J757" s="139">
        <f t="shared" si="49"/>
        <v>26</v>
      </c>
      <c r="K757" s="342"/>
    </row>
    <row r="758" spans="1:11">
      <c r="A758" s="431" t="s">
        <v>1938</v>
      </c>
      <c r="B758" s="91" t="s">
        <v>2285</v>
      </c>
      <c r="C758" s="469" t="s">
        <v>2083</v>
      </c>
      <c r="D758" s="437" t="s">
        <v>2084</v>
      </c>
      <c r="E758" s="457"/>
      <c r="F758" s="457"/>
      <c r="G758" s="91">
        <v>3</v>
      </c>
      <c r="H758" s="91">
        <v>3</v>
      </c>
      <c r="I758" s="299">
        <f t="shared" si="48"/>
        <v>3</v>
      </c>
      <c r="J758" s="299">
        <f t="shared" si="49"/>
        <v>3</v>
      </c>
      <c r="K758" s="342"/>
    </row>
    <row r="759" spans="1:11">
      <c r="A759" s="431" t="s">
        <v>1938</v>
      </c>
      <c r="B759" s="91" t="s">
        <v>2285</v>
      </c>
      <c r="C759" s="469" t="s">
        <v>2085</v>
      </c>
      <c r="D759" s="437" t="s">
        <v>2086</v>
      </c>
      <c r="E759" s="457"/>
      <c r="F759" s="457"/>
      <c r="G759" s="91">
        <v>22</v>
      </c>
      <c r="H759" s="91">
        <v>22</v>
      </c>
      <c r="I759" s="299">
        <f t="shared" si="48"/>
        <v>22</v>
      </c>
      <c r="J759" s="299">
        <f t="shared" si="49"/>
        <v>22</v>
      </c>
      <c r="K759" s="342"/>
    </row>
    <row r="760" spans="1:11">
      <c r="A760" s="431" t="s">
        <v>1938</v>
      </c>
      <c r="B760" s="91" t="s">
        <v>2285</v>
      </c>
      <c r="C760" s="469" t="s">
        <v>2087</v>
      </c>
      <c r="D760" s="437" t="s">
        <v>2088</v>
      </c>
      <c r="E760" s="457"/>
      <c r="F760" s="457"/>
      <c r="G760" s="91">
        <v>94</v>
      </c>
      <c r="H760" s="91">
        <v>94</v>
      </c>
      <c r="I760" s="139">
        <f t="shared" si="48"/>
        <v>94</v>
      </c>
      <c r="J760" s="139">
        <f t="shared" si="49"/>
        <v>94</v>
      </c>
      <c r="K760" s="342"/>
    </row>
    <row r="761" spans="1:11">
      <c r="A761" s="431" t="s">
        <v>1938</v>
      </c>
      <c r="B761" s="91" t="s">
        <v>2285</v>
      </c>
      <c r="C761" s="469" t="s">
        <v>2089</v>
      </c>
      <c r="D761" s="437" t="s">
        <v>2090</v>
      </c>
      <c r="E761" s="457"/>
      <c r="F761" s="457"/>
      <c r="G761" s="91">
        <v>11</v>
      </c>
      <c r="H761" s="91">
        <v>11</v>
      </c>
      <c r="I761" s="299">
        <f t="shared" si="48"/>
        <v>11</v>
      </c>
      <c r="J761" s="299">
        <f t="shared" si="49"/>
        <v>11</v>
      </c>
      <c r="K761" s="342"/>
    </row>
    <row r="762" spans="1:11">
      <c r="A762" s="431" t="s">
        <v>1938</v>
      </c>
      <c r="B762" s="91" t="s">
        <v>2285</v>
      </c>
      <c r="C762" s="469" t="s">
        <v>2095</v>
      </c>
      <c r="D762" s="437" t="s">
        <v>2096</v>
      </c>
      <c r="E762" s="457"/>
      <c r="F762" s="457"/>
      <c r="G762" s="91">
        <v>1</v>
      </c>
      <c r="H762" s="91">
        <v>1</v>
      </c>
      <c r="I762" s="299">
        <f t="shared" si="48"/>
        <v>1</v>
      </c>
      <c r="J762" s="299">
        <f t="shared" si="49"/>
        <v>1</v>
      </c>
      <c r="K762" s="342"/>
    </row>
    <row r="763" spans="1:11">
      <c r="A763" s="431" t="s">
        <v>1938</v>
      </c>
      <c r="B763" s="91" t="s">
        <v>2285</v>
      </c>
      <c r="C763" s="469" t="s">
        <v>2145</v>
      </c>
      <c r="D763" s="437" t="s">
        <v>2146</v>
      </c>
      <c r="E763" s="457"/>
      <c r="F763" s="457"/>
      <c r="G763" s="91"/>
      <c r="H763" s="476">
        <v>1</v>
      </c>
      <c r="I763" s="139">
        <f t="shared" si="48"/>
        <v>0</v>
      </c>
      <c r="J763" s="139">
        <f t="shared" si="49"/>
        <v>1</v>
      </c>
      <c r="K763" s="342"/>
    </row>
    <row r="764" spans="1:11">
      <c r="A764" s="431" t="s">
        <v>1938</v>
      </c>
      <c r="B764" s="91" t="s">
        <v>2285</v>
      </c>
      <c r="C764" s="469" t="s">
        <v>2147</v>
      </c>
      <c r="D764" s="136" t="s">
        <v>2148</v>
      </c>
      <c r="E764" s="457"/>
      <c r="F764" s="457"/>
      <c r="G764" s="91"/>
      <c r="H764" s="476">
        <v>1</v>
      </c>
      <c r="I764" s="299">
        <f t="shared" si="48"/>
        <v>0</v>
      </c>
      <c r="J764" s="299">
        <f t="shared" si="49"/>
        <v>1</v>
      </c>
      <c r="K764" s="342"/>
    </row>
    <row r="765" spans="1:11">
      <c r="A765" s="431" t="s">
        <v>1938</v>
      </c>
      <c r="B765" s="91" t="s">
        <v>2285</v>
      </c>
      <c r="C765" s="469" t="s">
        <v>2237</v>
      </c>
      <c r="D765" s="437" t="s">
        <v>2238</v>
      </c>
      <c r="E765" s="457"/>
      <c r="F765" s="457"/>
      <c r="G765" s="91"/>
      <c r="H765" s="476">
        <v>1</v>
      </c>
      <c r="I765" s="299">
        <f t="shared" si="48"/>
        <v>0</v>
      </c>
      <c r="J765" s="299">
        <f t="shared" si="49"/>
        <v>1</v>
      </c>
      <c r="K765" s="342"/>
    </row>
    <row r="766" spans="1:11">
      <c r="A766" s="431" t="s">
        <v>1938</v>
      </c>
      <c r="B766" s="91" t="s">
        <v>2285</v>
      </c>
      <c r="C766" s="469" t="s">
        <v>2239</v>
      </c>
      <c r="D766" s="437" t="s">
        <v>2240</v>
      </c>
      <c r="E766" s="457"/>
      <c r="F766" s="457"/>
      <c r="G766" s="91">
        <v>4</v>
      </c>
      <c r="H766" s="91">
        <v>4</v>
      </c>
      <c r="I766" s="139">
        <f t="shared" si="48"/>
        <v>4</v>
      </c>
      <c r="J766" s="139">
        <f t="shared" si="49"/>
        <v>4</v>
      </c>
      <c r="K766" s="342"/>
    </row>
    <row r="767" spans="1:11">
      <c r="A767" s="431" t="s">
        <v>1938</v>
      </c>
      <c r="B767" s="91" t="s">
        <v>2285</v>
      </c>
      <c r="C767" s="469" t="s">
        <v>2241</v>
      </c>
      <c r="D767" s="437" t="s">
        <v>2242</v>
      </c>
      <c r="E767" s="457"/>
      <c r="F767" s="457"/>
      <c r="G767" s="91"/>
      <c r="H767" s="476">
        <v>1</v>
      </c>
      <c r="I767" s="299">
        <f t="shared" si="48"/>
        <v>0</v>
      </c>
      <c r="J767" s="299">
        <f t="shared" si="49"/>
        <v>1</v>
      </c>
      <c r="K767" s="342"/>
    </row>
    <row r="768" spans="1:11">
      <c r="A768" s="431" t="s">
        <v>1938</v>
      </c>
      <c r="B768" s="91" t="s">
        <v>2285</v>
      </c>
      <c r="C768" s="469" t="s">
        <v>2243</v>
      </c>
      <c r="D768" s="437" t="s">
        <v>2244</v>
      </c>
      <c r="E768" s="457"/>
      <c r="F768" s="457"/>
      <c r="G768" s="91"/>
      <c r="H768" s="476">
        <v>1</v>
      </c>
      <c r="I768" s="299">
        <f t="shared" si="48"/>
        <v>0</v>
      </c>
      <c r="J768" s="299">
        <f t="shared" si="49"/>
        <v>1</v>
      </c>
      <c r="K768" s="342"/>
    </row>
    <row r="769" spans="1:11">
      <c r="A769" s="431" t="s">
        <v>1938</v>
      </c>
      <c r="B769" s="91" t="s">
        <v>2285</v>
      </c>
      <c r="C769" s="469" t="s">
        <v>2245</v>
      </c>
      <c r="D769" s="437" t="s">
        <v>2246</v>
      </c>
      <c r="E769" s="457"/>
      <c r="F769" s="457"/>
      <c r="G769" s="91"/>
      <c r="H769" s="476">
        <v>1</v>
      </c>
      <c r="I769" s="139">
        <f t="shared" si="48"/>
        <v>0</v>
      </c>
      <c r="J769" s="139">
        <f t="shared" si="49"/>
        <v>1</v>
      </c>
      <c r="K769" s="342"/>
    </row>
    <row r="770" spans="1:11">
      <c r="A770" s="431" t="s">
        <v>1938</v>
      </c>
      <c r="B770" s="91" t="s">
        <v>2285</v>
      </c>
      <c r="C770" s="469" t="s">
        <v>2247</v>
      </c>
      <c r="D770" s="437" t="s">
        <v>2248</v>
      </c>
      <c r="E770" s="457"/>
      <c r="F770" s="457"/>
      <c r="G770" s="91">
        <v>11</v>
      </c>
      <c r="H770" s="91">
        <v>11</v>
      </c>
      <c r="I770" s="299">
        <f t="shared" si="48"/>
        <v>11</v>
      </c>
      <c r="J770" s="299">
        <f t="shared" si="49"/>
        <v>11</v>
      </c>
      <c r="K770" s="342"/>
    </row>
    <row r="771" spans="1:11">
      <c r="A771" s="431" t="s">
        <v>1938</v>
      </c>
      <c r="B771" s="91" t="s">
        <v>2285</v>
      </c>
      <c r="C771" s="469" t="s">
        <v>2991</v>
      </c>
      <c r="D771" s="437" t="s">
        <v>2992</v>
      </c>
      <c r="E771" s="457"/>
      <c r="F771" s="457"/>
      <c r="G771" s="91"/>
      <c r="H771" s="476">
        <v>1</v>
      </c>
      <c r="I771" s="299">
        <f t="shared" si="48"/>
        <v>0</v>
      </c>
      <c r="J771" s="299">
        <f t="shared" si="49"/>
        <v>1</v>
      </c>
      <c r="K771" s="342"/>
    </row>
    <row r="772" spans="1:11">
      <c r="A772" s="431" t="s">
        <v>1938</v>
      </c>
      <c r="B772" s="91" t="s">
        <v>2285</v>
      </c>
      <c r="C772" s="469" t="s">
        <v>2261</v>
      </c>
      <c r="D772" s="437" t="s">
        <v>2262</v>
      </c>
      <c r="E772" s="457"/>
      <c r="F772" s="457"/>
      <c r="G772" s="91"/>
      <c r="H772" s="476">
        <v>1</v>
      </c>
      <c r="I772" s="139">
        <f t="shared" si="48"/>
        <v>0</v>
      </c>
      <c r="J772" s="139">
        <f t="shared" si="49"/>
        <v>1</v>
      </c>
      <c r="K772" s="342"/>
    </row>
    <row r="773" spans="1:11">
      <c r="A773" s="431" t="s">
        <v>1938</v>
      </c>
      <c r="B773" s="91" t="s">
        <v>2285</v>
      </c>
      <c r="C773" s="469" t="s">
        <v>2286</v>
      </c>
      <c r="D773" s="437" t="s">
        <v>2287</v>
      </c>
      <c r="E773" s="457"/>
      <c r="F773" s="457"/>
      <c r="G773" s="91"/>
      <c r="H773" s="476">
        <v>1</v>
      </c>
      <c r="I773" s="299">
        <f t="shared" si="48"/>
        <v>0</v>
      </c>
      <c r="J773" s="299">
        <f t="shared" si="49"/>
        <v>1</v>
      </c>
      <c r="K773" s="342"/>
    </row>
    <row r="774" spans="1:11">
      <c r="A774" s="431" t="s">
        <v>1938</v>
      </c>
      <c r="B774" s="91" t="s">
        <v>2285</v>
      </c>
      <c r="C774" s="469" t="s">
        <v>2348</v>
      </c>
      <c r="D774" s="437" t="s">
        <v>2349</v>
      </c>
      <c r="E774" s="457"/>
      <c r="F774" s="457"/>
      <c r="G774" s="91">
        <v>1</v>
      </c>
      <c r="H774" s="91">
        <v>1</v>
      </c>
      <c r="I774" s="299">
        <f t="shared" si="48"/>
        <v>1</v>
      </c>
      <c r="J774" s="299">
        <f t="shared" si="49"/>
        <v>1</v>
      </c>
      <c r="K774" s="342"/>
    </row>
    <row r="775" spans="1:11">
      <c r="A775" s="431" t="s">
        <v>1938</v>
      </c>
      <c r="B775" s="91" t="s">
        <v>2285</v>
      </c>
      <c r="C775" s="469" t="s">
        <v>2432</v>
      </c>
      <c r="D775" s="437" t="s">
        <v>2433</v>
      </c>
      <c r="E775" s="457"/>
      <c r="F775" s="457"/>
      <c r="G775" s="91"/>
      <c r="H775" s="476">
        <v>1</v>
      </c>
      <c r="I775" s="139">
        <f t="shared" si="48"/>
        <v>0</v>
      </c>
      <c r="J775" s="139">
        <f t="shared" si="49"/>
        <v>1</v>
      </c>
      <c r="K775" s="342"/>
    </row>
    <row r="776" spans="1:11">
      <c r="A776" s="431" t="s">
        <v>1938</v>
      </c>
      <c r="B776" s="91" t="s">
        <v>2285</v>
      </c>
      <c r="C776" s="469" t="s">
        <v>2434</v>
      </c>
      <c r="D776" s="136" t="s">
        <v>2435</v>
      </c>
      <c r="E776" s="457"/>
      <c r="F776" s="457"/>
      <c r="G776" s="91">
        <v>8</v>
      </c>
      <c r="H776" s="91">
        <v>8</v>
      </c>
      <c r="I776" s="299">
        <f t="shared" si="48"/>
        <v>8</v>
      </c>
      <c r="J776" s="299">
        <f t="shared" si="49"/>
        <v>8</v>
      </c>
      <c r="K776" s="342"/>
    </row>
    <row r="777" spans="1:11">
      <c r="A777" s="431" t="s">
        <v>1938</v>
      </c>
      <c r="B777" s="91" t="s">
        <v>2285</v>
      </c>
      <c r="C777" s="469" t="s">
        <v>2452</v>
      </c>
      <c r="D777" s="437" t="s">
        <v>2453</v>
      </c>
      <c r="E777" s="457"/>
      <c r="F777" s="457"/>
      <c r="G777" s="91">
        <v>1</v>
      </c>
      <c r="H777" s="91">
        <v>1</v>
      </c>
      <c r="I777" s="299">
        <f t="shared" si="48"/>
        <v>1</v>
      </c>
      <c r="J777" s="299">
        <f t="shared" si="49"/>
        <v>1</v>
      </c>
      <c r="K777" s="342"/>
    </row>
    <row r="778" spans="1:11">
      <c r="A778" s="431" t="s">
        <v>1938</v>
      </c>
      <c r="B778" s="91" t="s">
        <v>2285</v>
      </c>
      <c r="C778" s="469" t="s">
        <v>2456</v>
      </c>
      <c r="D778" s="136" t="s">
        <v>2457</v>
      </c>
      <c r="E778" s="457"/>
      <c r="F778" s="457"/>
      <c r="G778" s="91"/>
      <c r="H778" s="476">
        <v>1</v>
      </c>
      <c r="I778" s="139">
        <f t="shared" si="48"/>
        <v>0</v>
      </c>
      <c r="J778" s="139">
        <f t="shared" si="49"/>
        <v>1</v>
      </c>
      <c r="K778" s="342"/>
    </row>
    <row r="779" spans="1:11">
      <c r="A779" s="431" t="s">
        <v>1938</v>
      </c>
      <c r="B779" s="91" t="s">
        <v>2285</v>
      </c>
      <c r="C779" s="469" t="s">
        <v>2522</v>
      </c>
      <c r="D779" s="136" t="s">
        <v>2523</v>
      </c>
      <c r="E779" s="457"/>
      <c r="F779" s="457"/>
      <c r="G779" s="91">
        <v>4</v>
      </c>
      <c r="H779" s="91">
        <v>4</v>
      </c>
      <c r="I779" s="299">
        <f t="shared" si="48"/>
        <v>4</v>
      </c>
      <c r="J779" s="299">
        <f t="shared" si="49"/>
        <v>4</v>
      </c>
      <c r="K779" s="342"/>
    </row>
    <row r="780" spans="1:11">
      <c r="A780" s="431" t="s">
        <v>1938</v>
      </c>
      <c r="B780" s="91" t="s">
        <v>2285</v>
      </c>
      <c r="C780" s="469" t="s">
        <v>2530</v>
      </c>
      <c r="D780" s="136" t="s">
        <v>2531</v>
      </c>
      <c r="E780" s="457"/>
      <c r="F780" s="457"/>
      <c r="G780" s="91">
        <v>3</v>
      </c>
      <c r="H780" s="91">
        <v>3</v>
      </c>
      <c r="I780" s="299">
        <f t="shared" si="48"/>
        <v>3</v>
      </c>
      <c r="J780" s="299">
        <f t="shared" si="49"/>
        <v>3</v>
      </c>
      <c r="K780" s="342"/>
    </row>
    <row r="781" spans="1:11">
      <c r="A781" s="431" t="s">
        <v>1938</v>
      </c>
      <c r="B781" s="91" t="s">
        <v>214</v>
      </c>
      <c r="C781" s="469" t="s">
        <v>2546</v>
      </c>
      <c r="D781" s="136" t="s">
        <v>2547</v>
      </c>
      <c r="E781" s="457"/>
      <c r="F781" s="457"/>
      <c r="G781" s="91"/>
      <c r="H781" s="476">
        <v>1</v>
      </c>
      <c r="I781" s="139">
        <f t="shared" si="48"/>
        <v>0</v>
      </c>
      <c r="J781" s="139">
        <f t="shared" si="49"/>
        <v>1</v>
      </c>
      <c r="K781" s="342"/>
    </row>
    <row r="782" spans="1:11">
      <c r="A782" s="431" t="s">
        <v>1938</v>
      </c>
      <c r="B782" s="91" t="s">
        <v>2285</v>
      </c>
      <c r="C782" s="469" t="s">
        <v>2650</v>
      </c>
      <c r="D782" s="136" t="s">
        <v>2651</v>
      </c>
      <c r="E782" s="457"/>
      <c r="F782" s="457"/>
      <c r="G782" s="91"/>
      <c r="H782" s="476">
        <v>1</v>
      </c>
      <c r="I782" s="299">
        <f t="shared" si="48"/>
        <v>0</v>
      </c>
      <c r="J782" s="299">
        <f t="shared" si="49"/>
        <v>1</v>
      </c>
      <c r="K782" s="342"/>
    </row>
    <row r="783" spans="1:11">
      <c r="A783" s="431" t="s">
        <v>1938</v>
      </c>
      <c r="B783" s="91" t="s">
        <v>2285</v>
      </c>
      <c r="C783" s="469" t="s">
        <v>2652</v>
      </c>
      <c r="D783" s="136" t="s">
        <v>2993</v>
      </c>
      <c r="E783" s="457"/>
      <c r="F783" s="457"/>
      <c r="G783" s="91"/>
      <c r="H783" s="476">
        <v>1</v>
      </c>
      <c r="I783" s="299">
        <f t="shared" si="48"/>
        <v>0</v>
      </c>
      <c r="J783" s="299">
        <f t="shared" si="49"/>
        <v>1</v>
      </c>
      <c r="K783" s="342"/>
    </row>
    <row r="784" spans="1:11">
      <c r="A784" s="431" t="s">
        <v>1938</v>
      </c>
      <c r="B784" s="91" t="s">
        <v>2285</v>
      </c>
      <c r="C784" s="469" t="s">
        <v>2654</v>
      </c>
      <c r="D784" s="136" t="s">
        <v>2994</v>
      </c>
      <c r="E784" s="457"/>
      <c r="F784" s="457"/>
      <c r="G784" s="91"/>
      <c r="H784" s="476">
        <v>1</v>
      </c>
      <c r="I784" s="139">
        <f t="shared" si="48"/>
        <v>0</v>
      </c>
      <c r="J784" s="139">
        <f t="shared" si="49"/>
        <v>1</v>
      </c>
    </row>
    <row r="785" spans="1:11">
      <c r="A785" s="431" t="s">
        <v>1938</v>
      </c>
      <c r="B785" s="91" t="s">
        <v>2285</v>
      </c>
      <c r="C785" s="469" t="s">
        <v>2656</v>
      </c>
      <c r="D785" s="136" t="s">
        <v>2657</v>
      </c>
      <c r="E785" s="457"/>
      <c r="F785" s="457"/>
      <c r="G785" s="91">
        <v>1</v>
      </c>
      <c r="H785" s="91">
        <v>1</v>
      </c>
      <c r="I785" s="299">
        <f t="shared" si="48"/>
        <v>1</v>
      </c>
      <c r="J785" s="299">
        <f t="shared" si="49"/>
        <v>1</v>
      </c>
    </row>
    <row r="786" spans="1:11">
      <c r="A786" s="431" t="s">
        <v>1938</v>
      </c>
      <c r="B786" s="91" t="s">
        <v>2285</v>
      </c>
      <c r="C786" s="469" t="s">
        <v>2660</v>
      </c>
      <c r="D786" s="136" t="s">
        <v>2995</v>
      </c>
      <c r="E786" s="457"/>
      <c r="F786" s="457"/>
      <c r="G786" s="91">
        <v>1</v>
      </c>
      <c r="H786" s="91">
        <v>1</v>
      </c>
      <c r="I786" s="299">
        <f t="shared" si="48"/>
        <v>1</v>
      </c>
      <c r="J786" s="299">
        <f t="shared" si="49"/>
        <v>1</v>
      </c>
    </row>
    <row r="787" spans="1:11">
      <c r="A787" s="431" t="s">
        <v>1938</v>
      </c>
      <c r="B787" s="91" t="s">
        <v>2285</v>
      </c>
      <c r="C787" s="469" t="s">
        <v>2568</v>
      </c>
      <c r="D787" s="136" t="s">
        <v>2569</v>
      </c>
      <c r="E787" s="457"/>
      <c r="F787" s="457"/>
      <c r="G787" s="91"/>
      <c r="H787" s="476">
        <v>1</v>
      </c>
      <c r="I787" s="139">
        <f t="shared" si="48"/>
        <v>0</v>
      </c>
      <c r="J787" s="139">
        <f t="shared" si="49"/>
        <v>1</v>
      </c>
    </row>
    <row r="788" spans="1:11">
      <c r="A788" s="431" t="s">
        <v>1938</v>
      </c>
      <c r="B788" s="91" t="s">
        <v>2285</v>
      </c>
      <c r="C788" s="469" t="s">
        <v>2582</v>
      </c>
      <c r="D788" s="437" t="s">
        <v>2583</v>
      </c>
      <c r="E788" s="457"/>
      <c r="F788" s="457"/>
      <c r="G788" s="91"/>
      <c r="H788" s="476">
        <v>1</v>
      </c>
      <c r="I788" s="299">
        <f t="shared" si="48"/>
        <v>0</v>
      </c>
      <c r="J788" s="299">
        <f t="shared" si="49"/>
        <v>1</v>
      </c>
    </row>
    <row r="789" spans="1:11">
      <c r="A789" s="431" t="s">
        <v>1938</v>
      </c>
      <c r="B789" s="91" t="s">
        <v>2285</v>
      </c>
      <c r="C789" s="445" t="s">
        <v>2602</v>
      </c>
      <c r="D789" s="437" t="s">
        <v>2603</v>
      </c>
      <c r="E789" s="91"/>
      <c r="F789" s="91"/>
      <c r="G789" s="91">
        <v>12</v>
      </c>
      <c r="H789" s="91">
        <v>12</v>
      </c>
      <c r="I789" s="299">
        <f t="shared" si="48"/>
        <v>12</v>
      </c>
      <c r="J789" s="299">
        <f t="shared" si="49"/>
        <v>12</v>
      </c>
    </row>
    <row r="790" spans="1:11">
      <c r="B790" s="475"/>
      <c r="C790" s="475"/>
      <c r="D790" s="475"/>
      <c r="E790" s="475"/>
      <c r="F790" s="475"/>
      <c r="G790" s="475"/>
      <c r="H790" s="475"/>
      <c r="I790" s="139">
        <f t="shared" si="48"/>
        <v>0</v>
      </c>
      <c r="J790" s="139">
        <f t="shared" si="49"/>
        <v>0</v>
      </c>
    </row>
    <row r="791" spans="1:11">
      <c r="B791" s="91"/>
      <c r="C791" s="469"/>
      <c r="D791" s="437"/>
      <c r="E791" s="173"/>
      <c r="F791" s="438"/>
      <c r="G791" s="173"/>
      <c r="H791" s="457"/>
      <c r="I791" s="299">
        <f t="shared" ref="I791:I792" si="50">SUM(E791,G791)</f>
        <v>0</v>
      </c>
      <c r="J791" s="299">
        <f t="shared" ref="J791:J792" si="51">SUM(F791,H791)</f>
        <v>0</v>
      </c>
    </row>
    <row r="792" spans="1:11">
      <c r="B792" s="475"/>
      <c r="C792" s="475"/>
      <c r="D792" s="475"/>
      <c r="E792" s="475"/>
      <c r="F792" s="475"/>
      <c r="G792" s="475"/>
      <c r="H792" s="475"/>
      <c r="I792" s="139">
        <f t="shared" si="50"/>
        <v>0</v>
      </c>
      <c r="J792" s="139">
        <f t="shared" si="51"/>
        <v>0</v>
      </c>
    </row>
    <row r="793" spans="1:11">
      <c r="B793" s="91"/>
      <c r="C793" s="469"/>
      <c r="D793" s="437"/>
      <c r="E793" s="173"/>
      <c r="F793" s="438"/>
      <c r="G793" s="173"/>
      <c r="H793" s="457"/>
      <c r="I793" s="299">
        <f t="shared" ref="I793:I794" si="52">SUM(E793,G793)</f>
        <v>0</v>
      </c>
      <c r="J793" s="299">
        <f t="shared" ref="J793:J794" si="53">SUM(F793,H793)</f>
        <v>0</v>
      </c>
    </row>
    <row r="794" spans="1:11">
      <c r="B794" s="91"/>
      <c r="C794" s="469"/>
      <c r="D794" s="437"/>
      <c r="E794" s="173"/>
      <c r="F794" s="438"/>
      <c r="G794" s="173"/>
      <c r="H794" s="457"/>
      <c r="I794" s="299">
        <f t="shared" si="52"/>
        <v>0</v>
      </c>
      <c r="J794" s="299">
        <f t="shared" si="53"/>
        <v>0</v>
      </c>
    </row>
    <row r="795" spans="1:11">
      <c r="B795" s="475"/>
      <c r="C795" s="475"/>
      <c r="D795" s="475"/>
      <c r="E795" s="475"/>
      <c r="F795" s="475"/>
      <c r="G795" s="475"/>
      <c r="H795" s="475"/>
      <c r="I795" s="139">
        <f t="shared" ref="I795" si="54">SUM(E795,G795)</f>
        <v>0</v>
      </c>
      <c r="J795" s="139">
        <f t="shared" ref="J795" si="55">SUM(F795,H795)</f>
        <v>0</v>
      </c>
      <c r="K795" s="342"/>
    </row>
    <row r="796" spans="1:11" ht="14.25">
      <c r="B796" s="71" t="s">
        <v>1850</v>
      </c>
      <c r="D796" s="360"/>
      <c r="E796" s="360"/>
      <c r="F796" s="360"/>
      <c r="G796" s="360"/>
      <c r="H796" s="360"/>
      <c r="I796" s="360"/>
      <c r="J796" s="360"/>
    </row>
    <row r="797" spans="1:11">
      <c r="C797" s="347" t="s">
        <v>133</v>
      </c>
      <c r="D797" s="91" t="s">
        <v>134</v>
      </c>
      <c r="E797" s="110"/>
      <c r="F797" s="110"/>
      <c r="G797" s="299"/>
      <c r="H797" s="299"/>
      <c r="I797" s="299">
        <f t="shared" ref="I797:I804" si="56">SUM(E797,G797)</f>
        <v>0</v>
      </c>
      <c r="J797" s="299">
        <f t="shared" ref="J797:J804" si="57">SUM(F797,H797)</f>
        <v>0</v>
      </c>
    </row>
    <row r="798" spans="1:11">
      <c r="C798" s="347" t="s">
        <v>135</v>
      </c>
      <c r="D798" s="91" t="s">
        <v>136</v>
      </c>
      <c r="E798" s="110"/>
      <c r="F798" s="110"/>
      <c r="G798" s="299"/>
      <c r="H798" s="299"/>
      <c r="I798" s="299">
        <f t="shared" si="56"/>
        <v>0</v>
      </c>
      <c r="J798" s="299">
        <f t="shared" si="57"/>
        <v>0</v>
      </c>
    </row>
    <row r="799" spans="1:11">
      <c r="C799" s="347" t="s">
        <v>137</v>
      </c>
      <c r="D799" s="91" t="s">
        <v>146</v>
      </c>
      <c r="E799" s="110"/>
      <c r="F799" s="110"/>
      <c r="G799" s="299"/>
      <c r="H799" s="299"/>
      <c r="I799" s="299">
        <f t="shared" si="56"/>
        <v>0</v>
      </c>
      <c r="J799" s="299">
        <f t="shared" si="57"/>
        <v>0</v>
      </c>
    </row>
    <row r="800" spans="1:11">
      <c r="C800" s="347" t="s">
        <v>138</v>
      </c>
      <c r="D800" s="91" t="s">
        <v>1888</v>
      </c>
      <c r="E800" s="110"/>
      <c r="F800" s="110"/>
      <c r="G800" s="299"/>
      <c r="H800" s="299"/>
      <c r="I800" s="299">
        <f t="shared" si="56"/>
        <v>0</v>
      </c>
      <c r="J800" s="299">
        <f t="shared" si="57"/>
        <v>0</v>
      </c>
    </row>
    <row r="801" spans="1:10">
      <c r="C801" s="347" t="s">
        <v>139</v>
      </c>
      <c r="D801" s="91" t="s">
        <v>1885</v>
      </c>
      <c r="E801" s="110"/>
      <c r="F801" s="110"/>
      <c r="G801" s="299"/>
      <c r="H801" s="299"/>
      <c r="I801" s="299">
        <f t="shared" si="56"/>
        <v>0</v>
      </c>
      <c r="J801" s="299">
        <f t="shared" si="57"/>
        <v>0</v>
      </c>
    </row>
    <row r="802" spans="1:10">
      <c r="C802" s="347" t="s">
        <v>140</v>
      </c>
      <c r="D802" s="91" t="s">
        <v>145</v>
      </c>
      <c r="E802" s="110"/>
      <c r="F802" s="110"/>
      <c r="G802" s="299"/>
      <c r="H802" s="299"/>
      <c r="I802" s="299">
        <f t="shared" si="56"/>
        <v>0</v>
      </c>
      <c r="J802" s="299">
        <f t="shared" si="57"/>
        <v>0</v>
      </c>
    </row>
    <row r="803" spans="1:10">
      <c r="C803" s="347" t="s">
        <v>141</v>
      </c>
      <c r="D803" s="91" t="s">
        <v>142</v>
      </c>
      <c r="E803" s="110"/>
      <c r="F803" s="110"/>
      <c r="G803" s="299"/>
      <c r="H803" s="299"/>
      <c r="I803" s="299">
        <f t="shared" si="56"/>
        <v>0</v>
      </c>
      <c r="J803" s="299">
        <f t="shared" si="57"/>
        <v>0</v>
      </c>
    </row>
    <row r="804" spans="1:10">
      <c r="C804" s="347" t="s">
        <v>143</v>
      </c>
      <c r="D804" s="91" t="s">
        <v>144</v>
      </c>
      <c r="E804" s="110"/>
      <c r="F804" s="110"/>
      <c r="G804" s="299"/>
      <c r="H804" s="299"/>
      <c r="I804" s="299">
        <f t="shared" si="56"/>
        <v>0</v>
      </c>
      <c r="J804" s="299">
        <f t="shared" si="57"/>
        <v>0</v>
      </c>
    </row>
    <row r="806" spans="1:10" ht="14.25">
      <c r="B806" s="338" t="s">
        <v>1777</v>
      </c>
      <c r="C806" s="346"/>
      <c r="D806" s="338"/>
      <c r="E806" s="338"/>
      <c r="F806" s="338"/>
      <c r="G806" s="338"/>
      <c r="H806" s="338"/>
      <c r="I806" s="338"/>
      <c r="J806" s="338"/>
    </row>
    <row r="807" spans="1:10">
      <c r="B807" s="71" t="s">
        <v>1856</v>
      </c>
      <c r="E807" s="363"/>
      <c r="F807" s="363"/>
      <c r="G807" s="363"/>
      <c r="H807" s="363"/>
      <c r="I807" s="363"/>
      <c r="J807" s="363"/>
    </row>
    <row r="808" spans="1:10" s="71" customFormat="1">
      <c r="B808" s="71" t="s">
        <v>222</v>
      </c>
      <c r="C808" s="357"/>
      <c r="E808" s="373"/>
      <c r="F808" s="373"/>
      <c r="G808" s="373"/>
      <c r="H808" s="373"/>
      <c r="I808" s="373"/>
      <c r="J808" s="373"/>
    </row>
    <row r="809" spans="1:10" s="71" customFormat="1">
      <c r="B809" s="71" t="s">
        <v>1851</v>
      </c>
      <c r="C809" s="357"/>
      <c r="E809" s="370"/>
      <c r="F809" s="370"/>
      <c r="G809" s="370"/>
      <c r="H809" s="370"/>
      <c r="I809" s="370"/>
      <c r="J809" s="370"/>
    </row>
    <row r="810" spans="1:10" s="71" customFormat="1">
      <c r="B810" s="71" t="s">
        <v>219</v>
      </c>
      <c r="C810" s="357"/>
      <c r="E810" s="370"/>
      <c r="F810" s="370"/>
      <c r="G810" s="370"/>
      <c r="H810" s="370"/>
      <c r="I810" s="370"/>
      <c r="J810" s="370"/>
    </row>
    <row r="811" spans="1:10" s="71" customFormat="1">
      <c r="B811" s="371" t="s">
        <v>220</v>
      </c>
      <c r="C811" s="357"/>
      <c r="D811" s="372"/>
      <c r="E811" s="373"/>
      <c r="F811" s="373"/>
      <c r="G811" s="373"/>
      <c r="H811" s="373"/>
      <c r="I811" s="373"/>
      <c r="J811" s="373"/>
    </row>
    <row r="812" spans="1:10" s="71" customFormat="1">
      <c r="A812" s="91" t="s">
        <v>1924</v>
      </c>
      <c r="B812" s="91" t="s">
        <v>2285</v>
      </c>
      <c r="C812" s="440" t="s">
        <v>2996</v>
      </c>
      <c r="D812" s="443" t="s">
        <v>2997</v>
      </c>
      <c r="E812" s="457">
        <v>1</v>
      </c>
      <c r="F812" s="458">
        <v>5</v>
      </c>
      <c r="G812" s="417"/>
      <c r="H812" s="417"/>
      <c r="I812" s="299">
        <f t="shared" ref="I812:I820" si="58">SUM(E812,G812)</f>
        <v>1</v>
      </c>
      <c r="J812" s="299">
        <f t="shared" ref="J812:J820" si="59">SUM(F812,H812)</f>
        <v>5</v>
      </c>
    </row>
    <row r="813" spans="1:10" s="71" customFormat="1" ht="25.5">
      <c r="A813" s="432" t="s">
        <v>1939</v>
      </c>
      <c r="B813" s="91" t="s">
        <v>2285</v>
      </c>
      <c r="C813" s="440" t="s">
        <v>2996</v>
      </c>
      <c r="D813" s="443" t="s">
        <v>2997</v>
      </c>
      <c r="E813" s="457">
        <v>15</v>
      </c>
      <c r="F813" s="458">
        <v>45</v>
      </c>
      <c r="G813" s="417"/>
      <c r="H813" s="417"/>
      <c r="I813" s="299">
        <f t="shared" si="58"/>
        <v>15</v>
      </c>
      <c r="J813" s="299">
        <f t="shared" si="59"/>
        <v>45</v>
      </c>
    </row>
    <row r="814" spans="1:10" s="71" customFormat="1" ht="25.5">
      <c r="A814" s="113" t="s">
        <v>1942</v>
      </c>
      <c r="B814" s="91" t="s">
        <v>2285</v>
      </c>
      <c r="C814" s="440" t="s">
        <v>2998</v>
      </c>
      <c r="D814" s="492" t="s">
        <v>2999</v>
      </c>
      <c r="E814" s="457">
        <v>1</v>
      </c>
      <c r="F814" s="458">
        <v>10</v>
      </c>
      <c r="G814" s="417"/>
      <c r="H814" s="417"/>
      <c r="I814" s="299">
        <f t="shared" si="58"/>
        <v>1</v>
      </c>
      <c r="J814" s="299">
        <f t="shared" si="59"/>
        <v>10</v>
      </c>
    </row>
    <row r="815" spans="1:10" s="71" customFormat="1" ht="25.5">
      <c r="A815" s="337" t="s">
        <v>1942</v>
      </c>
      <c r="B815" s="91" t="s">
        <v>2285</v>
      </c>
      <c r="C815" s="440" t="s">
        <v>2996</v>
      </c>
      <c r="D815" s="443" t="s">
        <v>2997</v>
      </c>
      <c r="E815" s="457">
        <v>1</v>
      </c>
      <c r="F815" s="458">
        <v>5</v>
      </c>
      <c r="G815" s="417"/>
      <c r="H815" s="417"/>
      <c r="I815" s="299">
        <f t="shared" si="58"/>
        <v>1</v>
      </c>
      <c r="J815" s="299">
        <f t="shared" si="59"/>
        <v>5</v>
      </c>
    </row>
    <row r="816" spans="1:10" s="71" customFormat="1">
      <c r="A816" s="91" t="s">
        <v>1917</v>
      </c>
      <c r="B816" s="91" t="s">
        <v>2285</v>
      </c>
      <c r="C816" s="440" t="s">
        <v>2998</v>
      </c>
      <c r="D816" s="442" t="s">
        <v>2999</v>
      </c>
      <c r="E816" s="457">
        <v>100</v>
      </c>
      <c r="F816" s="458">
        <v>150</v>
      </c>
      <c r="G816" s="417"/>
      <c r="H816" s="417"/>
      <c r="I816" s="299">
        <f t="shared" si="58"/>
        <v>100</v>
      </c>
      <c r="J816" s="299">
        <f t="shared" si="59"/>
        <v>150</v>
      </c>
    </row>
    <row r="817" spans="1:11" s="71" customFormat="1">
      <c r="A817" s="91" t="s">
        <v>1917</v>
      </c>
      <c r="B817" s="91" t="s">
        <v>2285</v>
      </c>
      <c r="C817" s="440" t="s">
        <v>2996</v>
      </c>
      <c r="D817" s="443" t="s">
        <v>2997</v>
      </c>
      <c r="E817" s="457">
        <v>100</v>
      </c>
      <c r="F817" s="458">
        <v>150</v>
      </c>
      <c r="G817" s="417"/>
      <c r="H817" s="417"/>
      <c r="I817" s="299">
        <f t="shared" si="58"/>
        <v>100</v>
      </c>
      <c r="J817" s="299">
        <f t="shared" si="59"/>
        <v>150</v>
      </c>
    </row>
    <row r="818" spans="1:11" s="71" customFormat="1">
      <c r="A818" s="91" t="s">
        <v>1916</v>
      </c>
      <c r="B818" s="91" t="s">
        <v>2285</v>
      </c>
      <c r="C818" s="440" t="s">
        <v>2996</v>
      </c>
      <c r="D818" s="443" t="s">
        <v>2997</v>
      </c>
      <c r="E818" s="457">
        <v>1</v>
      </c>
      <c r="F818" s="458">
        <v>5</v>
      </c>
      <c r="G818" s="417"/>
      <c r="H818" s="417"/>
      <c r="I818" s="299">
        <f t="shared" si="58"/>
        <v>1</v>
      </c>
      <c r="J818" s="299">
        <f t="shared" si="59"/>
        <v>5</v>
      </c>
    </row>
    <row r="819" spans="1:11" s="71" customFormat="1">
      <c r="A819" s="91" t="s">
        <v>1915</v>
      </c>
      <c r="B819" s="91" t="s">
        <v>2285</v>
      </c>
      <c r="C819" s="440" t="s">
        <v>2998</v>
      </c>
      <c r="D819" s="444" t="s">
        <v>2999</v>
      </c>
      <c r="E819" s="457">
        <v>1</v>
      </c>
      <c r="F819" s="458">
        <v>3</v>
      </c>
      <c r="G819" s="417"/>
      <c r="H819" s="417"/>
      <c r="I819" s="299">
        <f t="shared" si="58"/>
        <v>1</v>
      </c>
      <c r="J819" s="299">
        <f t="shared" si="59"/>
        <v>3</v>
      </c>
    </row>
    <row r="820" spans="1:11" s="71" customFormat="1">
      <c r="A820" s="91" t="s">
        <v>1915</v>
      </c>
      <c r="B820" s="91" t="s">
        <v>2285</v>
      </c>
      <c r="C820" s="440" t="s">
        <v>2996</v>
      </c>
      <c r="D820" s="443" t="s">
        <v>2997</v>
      </c>
      <c r="E820" s="457">
        <v>5</v>
      </c>
      <c r="F820" s="458">
        <v>8</v>
      </c>
      <c r="G820" s="417"/>
      <c r="H820" s="417"/>
      <c r="I820" s="299">
        <f t="shared" si="58"/>
        <v>5</v>
      </c>
      <c r="J820" s="299">
        <f t="shared" si="59"/>
        <v>8</v>
      </c>
    </row>
    <row r="821" spans="1:11" s="71" customFormat="1">
      <c r="B821" s="70"/>
      <c r="C821" s="350"/>
      <c r="D821" s="111"/>
      <c r="E821" s="111"/>
      <c r="F821" s="111"/>
      <c r="G821" s="111"/>
      <c r="H821" s="111"/>
      <c r="I821" s="299">
        <f t="shared" ref="I821" si="60">SUM(E821,G821)</f>
        <v>0</v>
      </c>
      <c r="J821" s="299">
        <f t="shared" ref="J821" si="61">SUM(F821,H821)</f>
        <v>0</v>
      </c>
      <c r="K821" s="380" t="s">
        <v>157</v>
      </c>
    </row>
    <row r="822" spans="1:11">
      <c r="B822" s="374" t="s">
        <v>221</v>
      </c>
      <c r="C822" s="357"/>
      <c r="D822" s="374"/>
      <c r="E822" s="373"/>
      <c r="F822" s="373"/>
      <c r="G822" s="373"/>
      <c r="H822" s="373"/>
      <c r="I822" s="373"/>
      <c r="J822" s="373"/>
    </row>
    <row r="823" spans="1:11">
      <c r="C823" s="350" t="s">
        <v>147</v>
      </c>
      <c r="D823" s="111" t="s">
        <v>1886</v>
      </c>
      <c r="E823" s="111"/>
      <c r="F823" s="111"/>
      <c r="G823" s="111"/>
      <c r="H823" s="111"/>
      <c r="I823" s="299">
        <f t="shared" ref="I823:I824" si="62">SUM(E823,G823)</f>
        <v>0</v>
      </c>
      <c r="J823" s="299">
        <f t="shared" ref="J823:J824" si="63">SUM(F823,H823)</f>
        <v>0</v>
      </c>
    </row>
    <row r="824" spans="1:11" s="71" customFormat="1">
      <c r="B824" s="70"/>
      <c r="C824" s="112"/>
      <c r="D824" s="111"/>
      <c r="E824" s="111"/>
      <c r="F824" s="111"/>
      <c r="G824" s="111"/>
      <c r="H824" s="111"/>
      <c r="I824" s="299">
        <f t="shared" si="62"/>
        <v>0</v>
      </c>
      <c r="J824" s="299">
        <f t="shared" si="63"/>
        <v>0</v>
      </c>
    </row>
    <row r="825" spans="1:11" customFormat="1">
      <c r="B825" s="71" t="s">
        <v>1852</v>
      </c>
      <c r="C825" s="357"/>
      <c r="D825" s="71"/>
      <c r="E825" s="373"/>
      <c r="F825" s="373"/>
      <c r="G825" s="373"/>
      <c r="H825" s="373"/>
      <c r="I825" s="373"/>
      <c r="J825" s="373"/>
    </row>
    <row r="826" spans="1:11" customFormat="1">
      <c r="B826" s="375" t="s">
        <v>219</v>
      </c>
      <c r="C826" s="375"/>
      <c r="D826" s="375"/>
      <c r="E826" s="375"/>
      <c r="F826" s="375"/>
      <c r="G826" s="375"/>
      <c r="H826" s="375"/>
      <c r="I826" s="375"/>
      <c r="J826" s="375"/>
    </row>
    <row r="827" spans="1:11">
      <c r="B827" s="375" t="s">
        <v>220</v>
      </c>
      <c r="C827" s="375"/>
      <c r="D827" s="375"/>
      <c r="E827" s="375"/>
      <c r="F827" s="375"/>
      <c r="G827" s="375"/>
      <c r="H827" s="375"/>
      <c r="I827" s="375"/>
      <c r="J827" s="375"/>
    </row>
    <row r="828" spans="1:11">
      <c r="C828" s="112"/>
      <c r="D828" s="111"/>
      <c r="E828" s="111"/>
      <c r="F828" s="111"/>
      <c r="G828" s="111"/>
      <c r="H828" s="111"/>
      <c r="I828" s="299">
        <f t="shared" ref="I828:I829" si="64">SUM(E828,G828)</f>
        <v>0</v>
      </c>
      <c r="J828" s="299">
        <f t="shared" ref="J828:J829" si="65">SUM(F828,H828)</f>
        <v>0</v>
      </c>
    </row>
    <row r="829" spans="1:11">
      <c r="C829" s="112"/>
      <c r="D829" s="111"/>
      <c r="E829" s="111"/>
      <c r="F829" s="111"/>
      <c r="G829" s="111"/>
      <c r="H829" s="111"/>
      <c r="I829" s="299">
        <f t="shared" si="64"/>
        <v>0</v>
      </c>
      <c r="J829" s="299">
        <f t="shared" si="65"/>
        <v>0</v>
      </c>
    </row>
    <row r="830" spans="1:11">
      <c r="B830" s="374" t="s">
        <v>221</v>
      </c>
      <c r="C830" s="357"/>
      <c r="D830" s="374"/>
      <c r="E830" s="373"/>
      <c r="F830" s="373"/>
      <c r="G830" s="373"/>
      <c r="H830" s="373"/>
      <c r="I830" s="373"/>
      <c r="J830" s="373"/>
    </row>
    <row r="831" spans="1:11">
      <c r="C831" s="112" t="s">
        <v>148</v>
      </c>
      <c r="D831" s="111" t="s">
        <v>1887</v>
      </c>
      <c r="E831" s="111"/>
      <c r="F831" s="111"/>
      <c r="G831" s="111"/>
      <c r="H831" s="111"/>
      <c r="I831" s="299">
        <f t="shared" ref="I831:I833" si="66">SUM(E831,G831)</f>
        <v>0</v>
      </c>
      <c r="J831" s="299">
        <f t="shared" ref="J831:J833" si="67">SUM(F831,H831)</f>
        <v>0</v>
      </c>
    </row>
    <row r="832" spans="1:11">
      <c r="C832" s="112"/>
      <c r="D832" s="111"/>
      <c r="E832" s="111"/>
      <c r="F832" s="111"/>
      <c r="G832" s="111"/>
      <c r="H832" s="111"/>
      <c r="I832" s="299">
        <f t="shared" si="66"/>
        <v>0</v>
      </c>
      <c r="J832" s="299">
        <f t="shared" si="67"/>
        <v>0</v>
      </c>
    </row>
    <row r="833" spans="2:11">
      <c r="C833" s="112"/>
      <c r="D833" s="111"/>
      <c r="E833" s="111"/>
      <c r="F833" s="111"/>
      <c r="G833" s="111"/>
      <c r="H833" s="111"/>
      <c r="I833" s="299">
        <f t="shared" si="66"/>
        <v>0</v>
      </c>
      <c r="J833" s="299">
        <f t="shared" si="67"/>
        <v>0</v>
      </c>
      <c r="K833" s="216" t="s">
        <v>155</v>
      </c>
    </row>
    <row r="834" spans="2:11">
      <c r="B834" s="71" t="s">
        <v>1853</v>
      </c>
      <c r="C834" s="357"/>
      <c r="D834" s="71"/>
      <c r="E834" s="373"/>
      <c r="F834" s="373"/>
      <c r="G834" s="373"/>
      <c r="H834" s="373"/>
      <c r="I834" s="373"/>
      <c r="J834" s="373"/>
    </row>
    <row r="835" spans="2:11">
      <c r="B835" s="375" t="s">
        <v>219</v>
      </c>
      <c r="C835" s="375"/>
      <c r="D835" s="375"/>
      <c r="E835" s="375"/>
      <c r="F835" s="375"/>
      <c r="G835" s="375"/>
      <c r="H835" s="375"/>
      <c r="I835" s="375"/>
      <c r="J835" s="375"/>
    </row>
    <row r="836" spans="2:11">
      <c r="B836" s="375" t="s">
        <v>220</v>
      </c>
      <c r="C836" s="375"/>
      <c r="D836" s="375"/>
      <c r="E836" s="375"/>
      <c r="F836" s="375"/>
      <c r="G836" s="375"/>
      <c r="H836" s="375"/>
      <c r="I836" s="375"/>
      <c r="J836" s="375"/>
    </row>
    <row r="837" spans="2:11">
      <c r="C837" s="376"/>
      <c r="D837" s="377"/>
      <c r="E837" s="111"/>
      <c r="F837" s="111"/>
      <c r="G837" s="111"/>
      <c r="H837" s="111"/>
      <c r="I837" s="299">
        <f t="shared" ref="I837:I839" si="68">SUM(E837,G837)</f>
        <v>0</v>
      </c>
      <c r="J837" s="299">
        <f t="shared" ref="J837:J839" si="69">SUM(F837,H837)</f>
        <v>0</v>
      </c>
    </row>
    <row r="838" spans="2:11">
      <c r="C838" s="376"/>
      <c r="D838" s="377"/>
      <c r="E838" s="111"/>
      <c r="F838" s="111"/>
      <c r="G838" s="111"/>
      <c r="H838" s="111"/>
      <c r="I838" s="299">
        <f t="shared" si="68"/>
        <v>0</v>
      </c>
      <c r="J838" s="299">
        <f t="shared" si="69"/>
        <v>0</v>
      </c>
    </row>
    <row r="839" spans="2:11">
      <c r="C839" s="349"/>
      <c r="D839" s="91"/>
      <c r="E839" s="111"/>
      <c r="F839" s="111"/>
      <c r="G839" s="111"/>
      <c r="H839" s="111"/>
      <c r="I839" s="299">
        <f t="shared" si="68"/>
        <v>0</v>
      </c>
      <c r="J839" s="299">
        <f t="shared" si="69"/>
        <v>0</v>
      </c>
    </row>
    <row r="840" spans="2:11">
      <c r="B840" s="375" t="s">
        <v>1854</v>
      </c>
      <c r="C840" s="375"/>
      <c r="D840" s="375"/>
      <c r="E840" s="375"/>
      <c r="F840" s="375"/>
      <c r="G840" s="375"/>
      <c r="H840" s="375"/>
      <c r="I840" s="375"/>
      <c r="J840" s="375"/>
    </row>
    <row r="841" spans="2:11">
      <c r="B841" s="375" t="s">
        <v>219</v>
      </c>
      <c r="C841" s="375"/>
      <c r="D841" s="375"/>
      <c r="E841" s="375"/>
      <c r="F841" s="375"/>
      <c r="G841" s="375"/>
      <c r="H841" s="375"/>
      <c r="I841" s="375"/>
      <c r="J841" s="375"/>
    </row>
    <row r="842" spans="2:11">
      <c r="B842" s="375" t="s">
        <v>220</v>
      </c>
      <c r="C842" s="375"/>
      <c r="D842" s="375"/>
      <c r="E842" s="375"/>
      <c r="F842" s="375"/>
      <c r="G842" s="375"/>
      <c r="H842" s="375"/>
      <c r="I842" s="375"/>
      <c r="J842" s="375"/>
    </row>
    <row r="843" spans="2:11">
      <c r="C843" s="350"/>
      <c r="D843" s="111"/>
      <c r="E843" s="111"/>
      <c r="F843" s="111"/>
      <c r="G843" s="111"/>
      <c r="H843" s="111"/>
      <c r="I843" s="299">
        <f t="shared" ref="I843:I850" si="70">SUM(E843,G843)</f>
        <v>0</v>
      </c>
      <c r="J843" s="299">
        <f t="shared" ref="J843:J850" si="71">SUM(F843,H843)</f>
        <v>0</v>
      </c>
    </row>
    <row r="844" spans="2:11">
      <c r="C844" s="350"/>
      <c r="D844" s="111"/>
      <c r="E844" s="111"/>
      <c r="F844" s="111"/>
      <c r="G844" s="111"/>
      <c r="H844" s="111"/>
      <c r="I844" s="299">
        <f t="shared" si="70"/>
        <v>0</v>
      </c>
      <c r="J844" s="299">
        <f t="shared" si="71"/>
        <v>0</v>
      </c>
    </row>
    <row r="845" spans="2:11">
      <c r="C845" s="350"/>
      <c r="D845" s="111"/>
      <c r="E845" s="111"/>
      <c r="F845" s="111"/>
      <c r="G845" s="111"/>
      <c r="H845" s="111"/>
      <c r="I845" s="299">
        <f t="shared" si="70"/>
        <v>0</v>
      </c>
      <c r="J845" s="299">
        <f t="shared" si="71"/>
        <v>0</v>
      </c>
    </row>
    <row r="846" spans="2:11">
      <c r="C846" s="112"/>
      <c r="D846" s="111"/>
      <c r="E846" s="111"/>
      <c r="F846" s="111"/>
      <c r="G846" s="111"/>
      <c r="H846" s="111"/>
      <c r="I846" s="299">
        <f t="shared" si="70"/>
        <v>0</v>
      </c>
      <c r="J846" s="299">
        <f t="shared" si="71"/>
        <v>0</v>
      </c>
    </row>
    <row r="847" spans="2:11">
      <c r="C847" s="112"/>
      <c r="D847" s="91"/>
      <c r="E847" s="111"/>
      <c r="F847" s="111"/>
      <c r="G847" s="111"/>
      <c r="H847" s="111"/>
      <c r="I847" s="299">
        <f t="shared" si="70"/>
        <v>0</v>
      </c>
      <c r="J847" s="299">
        <f t="shared" si="71"/>
        <v>0</v>
      </c>
    </row>
    <row r="848" spans="2:11">
      <c r="C848" s="112"/>
      <c r="D848" s="111"/>
      <c r="E848" s="111"/>
      <c r="F848" s="111"/>
      <c r="G848" s="111"/>
      <c r="H848" s="111"/>
      <c r="I848" s="299">
        <f t="shared" si="70"/>
        <v>0</v>
      </c>
      <c r="J848" s="299">
        <f t="shared" si="71"/>
        <v>0</v>
      </c>
    </row>
    <row r="849" spans="2:10">
      <c r="C849" s="112"/>
      <c r="D849" s="111"/>
      <c r="E849" s="111"/>
      <c r="F849" s="111"/>
      <c r="G849" s="111"/>
      <c r="H849" s="111"/>
      <c r="I849" s="299">
        <f t="shared" si="70"/>
        <v>0</v>
      </c>
      <c r="J849" s="299">
        <f t="shared" si="71"/>
        <v>0</v>
      </c>
    </row>
    <row r="850" spans="2:10">
      <c r="C850" s="349"/>
      <c r="D850" s="91"/>
      <c r="E850" s="111"/>
      <c r="F850" s="111"/>
      <c r="G850" s="111"/>
      <c r="H850" s="111"/>
      <c r="I850" s="299">
        <f t="shared" si="70"/>
        <v>0</v>
      </c>
      <c r="J850" s="299">
        <f t="shared" si="71"/>
        <v>0</v>
      </c>
    </row>
    <row r="851" spans="2:10">
      <c r="B851" s="375" t="s">
        <v>1855</v>
      </c>
      <c r="C851" s="375"/>
      <c r="D851" s="375"/>
      <c r="E851" s="375"/>
      <c r="F851" s="375"/>
      <c r="G851" s="375"/>
      <c r="H851" s="375"/>
      <c r="I851" s="375"/>
      <c r="J851" s="375"/>
    </row>
    <row r="852" spans="2:10">
      <c r="B852" s="375" t="s">
        <v>219</v>
      </c>
      <c r="C852" s="375"/>
      <c r="D852" s="375"/>
      <c r="E852" s="375"/>
      <c r="F852" s="375"/>
      <c r="G852" s="375"/>
      <c r="H852" s="375"/>
      <c r="I852" s="375"/>
      <c r="J852" s="375"/>
    </row>
    <row r="853" spans="2:10">
      <c r="B853" s="375" t="s">
        <v>220</v>
      </c>
      <c r="C853" s="375"/>
      <c r="D853" s="375"/>
      <c r="E853" s="375"/>
      <c r="F853" s="375"/>
      <c r="G853" s="375"/>
      <c r="H853" s="375"/>
      <c r="I853" s="375"/>
      <c r="J853" s="375"/>
    </row>
    <row r="854" spans="2:10">
      <c r="C854" s="350"/>
      <c r="D854" s="111"/>
      <c r="E854" s="111"/>
      <c r="F854" s="111"/>
      <c r="G854" s="111"/>
      <c r="H854" s="111"/>
      <c r="I854" s="299">
        <f t="shared" ref="I854:I858" si="72">SUM(E854,G854)</f>
        <v>0</v>
      </c>
      <c r="J854" s="299">
        <f t="shared" ref="J854:J858" si="73">SUM(F854,H854)</f>
        <v>0</v>
      </c>
    </row>
    <row r="855" spans="2:10">
      <c r="C855" s="112"/>
      <c r="D855" s="111"/>
      <c r="E855" s="111"/>
      <c r="F855" s="111"/>
      <c r="G855" s="111"/>
      <c r="H855" s="111"/>
      <c r="I855" s="299">
        <f t="shared" si="72"/>
        <v>0</v>
      </c>
      <c r="J855" s="299">
        <f t="shared" si="73"/>
        <v>0</v>
      </c>
    </row>
    <row r="856" spans="2:10">
      <c r="C856" s="112"/>
      <c r="D856" s="91"/>
      <c r="E856" s="111"/>
      <c r="F856" s="111"/>
      <c r="G856" s="111"/>
      <c r="H856" s="111"/>
      <c r="I856" s="299">
        <f t="shared" si="72"/>
        <v>0</v>
      </c>
      <c r="J856" s="299">
        <f t="shared" si="73"/>
        <v>0</v>
      </c>
    </row>
    <row r="857" spans="2:10">
      <c r="C857" s="112"/>
      <c r="D857" s="111"/>
      <c r="E857" s="111"/>
      <c r="F857" s="111"/>
      <c r="G857" s="111"/>
      <c r="H857" s="111"/>
      <c r="I857" s="299">
        <f t="shared" si="72"/>
        <v>0</v>
      </c>
      <c r="J857" s="299">
        <f t="shared" si="73"/>
        <v>0</v>
      </c>
    </row>
    <row r="858" spans="2:10">
      <c r="C858" s="349"/>
      <c r="D858" s="91"/>
      <c r="E858" s="111"/>
      <c r="F858" s="111"/>
      <c r="G858" s="111"/>
      <c r="H858" s="111"/>
      <c r="I858" s="299">
        <f t="shared" si="72"/>
        <v>0</v>
      </c>
      <c r="J858" s="299">
        <f t="shared" si="73"/>
        <v>0</v>
      </c>
    </row>
    <row r="859" spans="2:10">
      <c r="D859" s="216"/>
      <c r="E859" s="216"/>
      <c r="F859" s="216"/>
      <c r="G859" s="216"/>
      <c r="H859" s="216"/>
      <c r="I859" s="216"/>
      <c r="J859" s="216"/>
    </row>
    <row r="860" spans="2:10" ht="14.25">
      <c r="B860" s="338" t="s">
        <v>1778</v>
      </c>
      <c r="C860" s="346"/>
      <c r="D860" s="338"/>
      <c r="E860" s="338"/>
      <c r="F860" s="338"/>
      <c r="G860" s="338"/>
      <c r="H860" s="338"/>
      <c r="I860" s="338"/>
      <c r="J860" s="338"/>
    </row>
    <row r="861" spans="2:10">
      <c r="B861" s="375" t="s">
        <v>106</v>
      </c>
      <c r="C861"/>
      <c r="D861"/>
      <c r="E861"/>
      <c r="F861"/>
      <c r="G861"/>
      <c r="H861"/>
      <c r="I861"/>
      <c r="J861"/>
    </row>
    <row r="862" spans="2:10">
      <c r="B862" s="375" t="s">
        <v>107</v>
      </c>
      <c r="C862"/>
      <c r="D862"/>
      <c r="E862"/>
      <c r="F862"/>
      <c r="G862"/>
      <c r="H862"/>
      <c r="I862"/>
      <c r="J862"/>
    </row>
    <row r="863" spans="2:10">
      <c r="B863" s="375" t="s">
        <v>108</v>
      </c>
      <c r="C863"/>
      <c r="D863"/>
      <c r="E863"/>
      <c r="F863"/>
      <c r="G863"/>
      <c r="H863"/>
      <c r="I863"/>
      <c r="J863"/>
    </row>
    <row r="864" spans="2:10">
      <c r="B864" s="71" t="s">
        <v>1768</v>
      </c>
      <c r="C864" s="357"/>
      <c r="D864" s="71"/>
      <c r="E864" s="370"/>
      <c r="F864" s="370"/>
      <c r="G864" s="71"/>
      <c r="H864" s="71"/>
      <c r="I864" s="71"/>
      <c r="J864" s="71"/>
    </row>
    <row r="865" spans="2:10">
      <c r="B865" s="378" t="s">
        <v>225</v>
      </c>
      <c r="C865" s="357"/>
      <c r="D865" s="71"/>
      <c r="E865" s="370"/>
      <c r="F865" s="370"/>
      <c r="G865" s="71"/>
      <c r="H865" s="71"/>
      <c r="I865" s="71"/>
      <c r="J865" s="71"/>
    </row>
    <row r="866" spans="2:10">
      <c r="B866" s="71" t="s">
        <v>304</v>
      </c>
      <c r="C866" s="357"/>
      <c r="D866" s="71"/>
      <c r="E866" s="370"/>
      <c r="F866" s="370"/>
      <c r="G866" s="71"/>
      <c r="H866" s="71"/>
      <c r="I866" s="71"/>
      <c r="J866" s="71"/>
    </row>
    <row r="867" spans="2:10">
      <c r="C867" s="350"/>
      <c r="D867" s="91"/>
      <c r="E867" s="111"/>
      <c r="F867" s="111"/>
      <c r="G867" s="91"/>
      <c r="H867" s="91"/>
      <c r="I867" s="299">
        <f t="shared" ref="I867:I871" si="74">SUM(E867,G867)</f>
        <v>0</v>
      </c>
      <c r="J867" s="299">
        <f t="shared" ref="J867:J871" si="75">SUM(F867,H867)</f>
        <v>0</v>
      </c>
    </row>
    <row r="868" spans="2:10">
      <c r="C868" s="350"/>
      <c r="D868" s="91"/>
      <c r="E868" s="111"/>
      <c r="F868" s="111"/>
      <c r="G868" s="91"/>
      <c r="H868" s="91"/>
      <c r="I868" s="299">
        <f t="shared" si="74"/>
        <v>0</v>
      </c>
      <c r="J868" s="299">
        <f t="shared" si="75"/>
        <v>0</v>
      </c>
    </row>
    <row r="869" spans="2:10">
      <c r="C869" s="350"/>
      <c r="D869" s="91"/>
      <c r="E869" s="111"/>
      <c r="F869" s="111"/>
      <c r="G869" s="91"/>
      <c r="H869" s="91"/>
      <c r="I869" s="299">
        <f t="shared" si="74"/>
        <v>0</v>
      </c>
      <c r="J869" s="299">
        <f t="shared" si="75"/>
        <v>0</v>
      </c>
    </row>
    <row r="870" spans="2:10">
      <c r="C870" s="350"/>
      <c r="D870" s="91"/>
      <c r="E870" s="111"/>
      <c r="F870" s="111"/>
      <c r="G870" s="91"/>
      <c r="H870" s="91"/>
      <c r="I870" s="299">
        <f t="shared" si="74"/>
        <v>0</v>
      </c>
      <c r="J870" s="299">
        <f t="shared" si="75"/>
        <v>0</v>
      </c>
    </row>
    <row r="871" spans="2:10">
      <c r="C871" s="112"/>
      <c r="D871" s="91"/>
      <c r="E871" s="111"/>
      <c r="F871" s="111"/>
      <c r="G871" s="91"/>
      <c r="H871" s="91"/>
      <c r="I871" s="299">
        <f t="shared" si="74"/>
        <v>0</v>
      </c>
      <c r="J871" s="299">
        <f t="shared" si="75"/>
        <v>0</v>
      </c>
    </row>
    <row r="872" spans="2:10">
      <c r="B872" s="71" t="s">
        <v>224</v>
      </c>
      <c r="C872" s="357"/>
      <c r="D872" s="71"/>
      <c r="E872" s="370"/>
      <c r="F872" s="370"/>
      <c r="G872" s="370"/>
      <c r="H872" s="370"/>
      <c r="I872" s="370"/>
      <c r="J872" s="370"/>
    </row>
    <row r="873" spans="2:10">
      <c r="B873" s="71" t="s">
        <v>225</v>
      </c>
      <c r="C873" s="357"/>
      <c r="D873" s="71"/>
      <c r="E873" s="373"/>
      <c r="F873" s="373"/>
      <c r="G873" s="71"/>
      <c r="H873" s="71"/>
      <c r="I873" s="71"/>
      <c r="J873" s="71"/>
    </row>
    <row r="874" spans="2:10">
      <c r="B874" s="71" t="s">
        <v>226</v>
      </c>
      <c r="C874" s="357"/>
      <c r="D874" s="71"/>
      <c r="E874" s="373"/>
      <c r="F874" s="373"/>
      <c r="G874" s="71"/>
      <c r="H874" s="71"/>
      <c r="I874" s="71"/>
      <c r="J874" s="71"/>
    </row>
    <row r="875" spans="2:10">
      <c r="C875" s="112"/>
      <c r="D875" s="91"/>
      <c r="E875" s="111"/>
      <c r="F875" s="111"/>
      <c r="G875" s="91"/>
      <c r="H875" s="91"/>
      <c r="I875" s="299">
        <f t="shared" ref="I875:I879" si="76">SUM(E875,G875)</f>
        <v>0</v>
      </c>
      <c r="J875" s="299">
        <f t="shared" ref="J875:J879" si="77">SUM(F875,H875)</f>
        <v>0</v>
      </c>
    </row>
    <row r="876" spans="2:10">
      <c r="C876" s="112"/>
      <c r="D876" s="91"/>
      <c r="E876" s="111"/>
      <c r="F876" s="111"/>
      <c r="G876" s="91"/>
      <c r="H876" s="91"/>
      <c r="I876" s="299">
        <f t="shared" si="76"/>
        <v>0</v>
      </c>
      <c r="J876" s="299">
        <f t="shared" si="77"/>
        <v>0</v>
      </c>
    </row>
    <row r="877" spans="2:10">
      <c r="C877" s="112"/>
      <c r="D877" s="91"/>
      <c r="E877" s="111"/>
      <c r="F877" s="111"/>
      <c r="G877" s="91"/>
      <c r="H877" s="91"/>
      <c r="I877" s="299">
        <f t="shared" si="76"/>
        <v>0</v>
      </c>
      <c r="J877" s="299">
        <f t="shared" si="77"/>
        <v>0</v>
      </c>
    </row>
    <row r="878" spans="2:10">
      <c r="C878" s="112"/>
      <c r="D878" s="91"/>
      <c r="E878" s="111"/>
      <c r="F878" s="111"/>
      <c r="G878" s="91"/>
      <c r="H878" s="91"/>
      <c r="I878" s="299">
        <f t="shared" si="76"/>
        <v>0</v>
      </c>
      <c r="J878" s="299">
        <f t="shared" si="77"/>
        <v>0</v>
      </c>
    </row>
    <row r="879" spans="2:10">
      <c r="C879" s="349"/>
      <c r="D879" s="91"/>
      <c r="E879" s="173"/>
      <c r="F879" s="173"/>
      <c r="G879" s="91"/>
      <c r="H879" s="91"/>
      <c r="I879" s="299">
        <f t="shared" si="76"/>
        <v>0</v>
      </c>
      <c r="J879" s="299">
        <f t="shared" si="77"/>
        <v>0</v>
      </c>
    </row>
    <row r="880" spans="2:10">
      <c r="B880" s="71" t="s">
        <v>224</v>
      </c>
      <c r="C880" s="357"/>
      <c r="D880" s="71"/>
      <c r="E880" s="373"/>
      <c r="F880" s="373"/>
      <c r="G880" s="71"/>
      <c r="H880" s="71"/>
      <c r="I880" s="71"/>
      <c r="J880" s="71"/>
    </row>
    <row r="881" spans="2:11">
      <c r="B881" s="71" t="s">
        <v>225</v>
      </c>
      <c r="C881" s="357"/>
      <c r="D881" s="71"/>
      <c r="E881" s="373"/>
      <c r="F881" s="373"/>
      <c r="G881" s="71"/>
      <c r="H881" s="71"/>
      <c r="I881" s="71"/>
      <c r="J881" s="71"/>
    </row>
    <row r="882" spans="2:11">
      <c r="B882" s="71" t="s">
        <v>227</v>
      </c>
      <c r="C882" s="357"/>
      <c r="D882" s="71"/>
      <c r="E882" s="373"/>
      <c r="F882" s="373"/>
      <c r="G882" s="71"/>
      <c r="H882" s="71"/>
      <c r="I882" s="71"/>
      <c r="J882" s="71"/>
    </row>
    <row r="883" spans="2:11">
      <c r="C883" s="349"/>
      <c r="D883" s="91"/>
      <c r="E883" s="111"/>
      <c r="F883" s="111"/>
      <c r="G883" s="91"/>
      <c r="H883" s="91"/>
      <c r="I883" s="299">
        <f t="shared" ref="I883:I886" si="78">SUM(E883,G883)</f>
        <v>0</v>
      </c>
      <c r="J883" s="299">
        <f t="shared" ref="J883:J886" si="79">SUM(F883,H883)</f>
        <v>0</v>
      </c>
    </row>
    <row r="884" spans="2:11">
      <c r="C884" s="349"/>
      <c r="D884" s="91"/>
      <c r="E884" s="111"/>
      <c r="F884" s="111"/>
      <c r="G884" s="91"/>
      <c r="H884" s="91"/>
      <c r="I884" s="299">
        <f t="shared" si="78"/>
        <v>0</v>
      </c>
      <c r="J884" s="299">
        <f t="shared" si="79"/>
        <v>0</v>
      </c>
    </row>
    <row r="885" spans="2:11">
      <c r="C885" s="112"/>
      <c r="D885" s="91"/>
      <c r="E885" s="111"/>
      <c r="F885" s="111"/>
      <c r="G885" s="91"/>
      <c r="H885" s="91"/>
      <c r="I885" s="299">
        <f t="shared" si="78"/>
        <v>0</v>
      </c>
      <c r="J885" s="299">
        <f t="shared" si="79"/>
        <v>0</v>
      </c>
    </row>
    <row r="886" spans="2:11">
      <c r="C886" s="112"/>
      <c r="D886" s="91"/>
      <c r="E886" s="111"/>
      <c r="F886" s="111"/>
      <c r="G886" s="91"/>
      <c r="H886" s="91"/>
      <c r="I886" s="299">
        <f t="shared" si="78"/>
        <v>0</v>
      </c>
      <c r="J886" s="299">
        <f t="shared" si="79"/>
        <v>0</v>
      </c>
    </row>
    <row r="887" spans="2:11">
      <c r="B887" s="71" t="s">
        <v>224</v>
      </c>
      <c r="C887" s="357"/>
      <c r="D887" s="71"/>
      <c r="E887" s="370"/>
      <c r="F887" s="370"/>
      <c r="G887" s="71"/>
      <c r="H887" s="71"/>
      <c r="I887" s="71"/>
      <c r="J887" s="71"/>
    </row>
    <row r="888" spans="2:11">
      <c r="B888" s="71" t="s">
        <v>225</v>
      </c>
      <c r="C888" s="357"/>
      <c r="D888" s="71"/>
      <c r="E888" s="370"/>
      <c r="F888" s="370"/>
      <c r="G888" s="71"/>
      <c r="H888" s="71"/>
      <c r="I888" s="71"/>
      <c r="J888" s="71"/>
      <c r="K888" s="380" t="s">
        <v>305</v>
      </c>
    </row>
    <row r="889" spans="2:11">
      <c r="B889" s="374" t="s">
        <v>230</v>
      </c>
      <c r="C889" s="357"/>
      <c r="D889" s="374"/>
      <c r="E889" s="373"/>
      <c r="F889" s="373"/>
      <c r="G889" s="71"/>
      <c r="H889" s="71"/>
      <c r="I889" s="71"/>
      <c r="J889" s="71"/>
    </row>
    <row r="890" spans="2:11">
      <c r="C890" s="114" t="s">
        <v>231</v>
      </c>
      <c r="D890" s="113" t="s">
        <v>1890</v>
      </c>
      <c r="E890" s="111"/>
      <c r="F890" s="111"/>
      <c r="G890" s="91"/>
      <c r="H890" s="91"/>
      <c r="I890" s="299">
        <f t="shared" ref="I890:I894" si="80">SUM(E890,G890)</f>
        <v>0</v>
      </c>
      <c r="J890" s="299">
        <f t="shared" ref="J890:J894" si="81">SUM(F890,H890)</f>
        <v>0</v>
      </c>
    </row>
    <row r="891" spans="2:11">
      <c r="C891" s="114" t="s">
        <v>232</v>
      </c>
      <c r="D891" s="113" t="s">
        <v>1889</v>
      </c>
      <c r="E891" s="111"/>
      <c r="F891" s="111"/>
      <c r="G891" s="91"/>
      <c r="H891" s="91"/>
      <c r="I891" s="299">
        <f t="shared" si="80"/>
        <v>0</v>
      </c>
      <c r="J891" s="299">
        <f t="shared" si="81"/>
        <v>0</v>
      </c>
    </row>
    <row r="892" spans="2:11">
      <c r="C892" s="114" t="s">
        <v>233</v>
      </c>
      <c r="D892" s="113" t="s">
        <v>149</v>
      </c>
      <c r="E892" s="111"/>
      <c r="F892" s="111"/>
      <c r="G892" s="91"/>
      <c r="H892" s="91"/>
      <c r="I892" s="299">
        <f t="shared" si="80"/>
        <v>0</v>
      </c>
      <c r="J892" s="299">
        <f t="shared" si="81"/>
        <v>0</v>
      </c>
      <c r="K892" s="337"/>
    </row>
    <row r="893" spans="2:11" ht="38.25">
      <c r="C893" s="114" t="s">
        <v>234</v>
      </c>
      <c r="D893" s="113" t="s">
        <v>154</v>
      </c>
      <c r="E893" s="111"/>
      <c r="F893" s="111"/>
      <c r="G893" s="91"/>
      <c r="H893" s="91"/>
      <c r="I893" s="299">
        <f t="shared" si="80"/>
        <v>0</v>
      </c>
      <c r="J893" s="299">
        <f t="shared" si="81"/>
        <v>0</v>
      </c>
      <c r="K893" s="337"/>
    </row>
    <row r="894" spans="2:11" ht="51">
      <c r="C894" s="114" t="s">
        <v>235</v>
      </c>
      <c r="D894" s="113" t="s">
        <v>153</v>
      </c>
      <c r="E894" s="111"/>
      <c r="F894" s="111"/>
      <c r="G894" s="91"/>
      <c r="H894" s="91"/>
      <c r="I894" s="299">
        <f t="shared" si="80"/>
        <v>0</v>
      </c>
      <c r="J894" s="299">
        <f t="shared" si="81"/>
        <v>0</v>
      </c>
    </row>
    <row r="895" spans="2:11">
      <c r="B895" s="71" t="s">
        <v>224</v>
      </c>
      <c r="C895" s="357"/>
      <c r="D895" s="71"/>
      <c r="E895" s="370"/>
      <c r="F895" s="370"/>
      <c r="G895" s="71"/>
      <c r="H895" s="71"/>
      <c r="I895" s="71"/>
      <c r="J895" s="71"/>
    </row>
    <row r="896" spans="2:11">
      <c r="B896" s="71" t="s">
        <v>225</v>
      </c>
      <c r="C896" s="357"/>
      <c r="D896" s="71"/>
      <c r="E896" s="370"/>
      <c r="F896" s="370"/>
      <c r="G896" s="71"/>
      <c r="H896" s="71"/>
      <c r="I896" s="71"/>
      <c r="J896" s="71"/>
      <c r="K896" s="380" t="s">
        <v>306</v>
      </c>
    </row>
    <row r="897" spans="2:11">
      <c r="B897" s="379" t="s">
        <v>229</v>
      </c>
      <c r="C897" s="357"/>
      <c r="D897" s="374"/>
      <c r="E897" s="373"/>
      <c r="F897" s="373"/>
      <c r="G897" s="71"/>
      <c r="H897" s="71"/>
      <c r="I897" s="71"/>
      <c r="J897" s="71"/>
      <c r="K897" s="337"/>
    </row>
    <row r="898" spans="2:11" ht="25.5">
      <c r="C898" s="114" t="s">
        <v>236</v>
      </c>
      <c r="D898" s="113" t="s">
        <v>150</v>
      </c>
      <c r="E898" s="111"/>
      <c r="F898" s="111"/>
      <c r="G898" s="91"/>
      <c r="H898" s="91"/>
      <c r="I898" s="299">
        <f t="shared" ref="I898:I900" si="82">SUM(E898,G898)</f>
        <v>0</v>
      </c>
      <c r="J898" s="299">
        <f t="shared" ref="J898:J900" si="83">SUM(F898,H898)</f>
        <v>0</v>
      </c>
    </row>
    <row r="899" spans="2:11">
      <c r="C899" s="114" t="s">
        <v>237</v>
      </c>
      <c r="D899" s="91" t="s">
        <v>151</v>
      </c>
      <c r="E899" s="111"/>
      <c r="F899" s="111"/>
      <c r="G899" s="91"/>
      <c r="H899" s="91"/>
      <c r="I899" s="299">
        <f t="shared" si="82"/>
        <v>0</v>
      </c>
      <c r="J899" s="299">
        <f t="shared" si="83"/>
        <v>0</v>
      </c>
    </row>
    <row r="900" spans="2:11">
      <c r="C900" s="114" t="s">
        <v>238</v>
      </c>
      <c r="D900" s="113" t="s">
        <v>152</v>
      </c>
      <c r="E900" s="111"/>
      <c r="F900" s="111"/>
      <c r="G900" s="91"/>
      <c r="H900" s="91"/>
      <c r="I900" s="299">
        <f t="shared" si="82"/>
        <v>0</v>
      </c>
      <c r="J900" s="299">
        <f t="shared" si="83"/>
        <v>0</v>
      </c>
    </row>
    <row r="901" spans="2:11">
      <c r="B901" s="71" t="s">
        <v>224</v>
      </c>
      <c r="C901" s="357"/>
      <c r="D901" s="71"/>
      <c r="E901" s="370"/>
      <c r="F901" s="370"/>
      <c r="G901" s="71"/>
      <c r="H901" s="71"/>
      <c r="I901" s="71"/>
      <c r="J901" s="71"/>
    </row>
    <row r="902" spans="2:11">
      <c r="B902" s="71" t="s">
        <v>225</v>
      </c>
      <c r="C902" s="357"/>
      <c r="D902" s="71"/>
      <c r="E902" s="370"/>
      <c r="F902" s="370"/>
      <c r="G902" s="71"/>
      <c r="H902" s="71"/>
      <c r="I902" s="71"/>
      <c r="J902" s="71"/>
    </row>
    <row r="903" spans="2:11">
      <c r="B903" s="71" t="s">
        <v>228</v>
      </c>
      <c r="C903" s="357"/>
      <c r="D903" s="71"/>
      <c r="E903" s="373"/>
      <c r="F903" s="373"/>
      <c r="G903" s="71"/>
      <c r="H903" s="71"/>
      <c r="I903" s="71"/>
      <c r="J903" s="71"/>
    </row>
    <row r="904" spans="2:11">
      <c r="C904" s="112"/>
      <c r="D904" s="91"/>
      <c r="E904" s="111"/>
      <c r="F904" s="111"/>
      <c r="G904" s="91"/>
      <c r="H904" s="91"/>
      <c r="I904" s="299">
        <f t="shared" ref="I904:I907" si="84">SUM(E904,G904)</f>
        <v>0</v>
      </c>
      <c r="J904" s="299">
        <f t="shared" ref="J904:J907" si="85">SUM(F904,H904)</f>
        <v>0</v>
      </c>
    </row>
    <row r="905" spans="2:11">
      <c r="C905" s="112"/>
      <c r="D905" s="91"/>
      <c r="E905" s="111"/>
      <c r="F905" s="111"/>
      <c r="G905" s="91"/>
      <c r="H905" s="91"/>
      <c r="I905" s="299">
        <f t="shared" si="84"/>
        <v>0</v>
      </c>
      <c r="J905" s="299">
        <f t="shared" si="85"/>
        <v>0</v>
      </c>
    </row>
    <row r="906" spans="2:11">
      <c r="C906" s="112"/>
      <c r="D906" s="91"/>
      <c r="E906" s="111"/>
      <c r="F906" s="111"/>
      <c r="G906" s="91"/>
      <c r="H906" s="91"/>
      <c r="I906" s="299">
        <f t="shared" si="84"/>
        <v>0</v>
      </c>
      <c r="J906" s="299">
        <f t="shared" si="85"/>
        <v>0</v>
      </c>
    </row>
    <row r="907" spans="2:11">
      <c r="C907" s="112"/>
      <c r="D907" s="91"/>
      <c r="E907" s="111"/>
      <c r="F907" s="111"/>
      <c r="G907" s="91"/>
      <c r="H907" s="91"/>
      <c r="I907" s="299">
        <f t="shared" si="84"/>
        <v>0</v>
      </c>
      <c r="J907" s="299">
        <f t="shared" si="85"/>
        <v>0</v>
      </c>
    </row>
    <row r="908" spans="2:11">
      <c r="B908" s="71" t="s">
        <v>7</v>
      </c>
      <c r="C908" s="357"/>
      <c r="D908" s="71"/>
      <c r="E908" s="370"/>
      <c r="F908" s="370"/>
      <c r="G908" s="71"/>
      <c r="H908" s="71"/>
      <c r="I908" s="71"/>
      <c r="J908" s="71"/>
    </row>
    <row r="909" spans="2:11">
      <c r="B909" s="71" t="s">
        <v>8</v>
      </c>
      <c r="C909" s="357"/>
      <c r="D909" s="71"/>
      <c r="E909" s="370"/>
      <c r="F909" s="370"/>
      <c r="G909" s="71"/>
      <c r="H909" s="71"/>
      <c r="I909" s="71"/>
      <c r="J909" s="71"/>
    </row>
    <row r="910" spans="2:11">
      <c r="B910" s="71" t="s">
        <v>314</v>
      </c>
      <c r="C910" s="357"/>
      <c r="D910" s="71"/>
      <c r="E910" s="373"/>
      <c r="F910" s="373"/>
      <c r="G910" s="71"/>
      <c r="H910" s="71"/>
      <c r="I910" s="71"/>
      <c r="J910" s="71"/>
    </row>
    <row r="911" spans="2:11">
      <c r="C911" s="112"/>
      <c r="D911" s="91"/>
      <c r="E911" s="111"/>
      <c r="F911" s="111"/>
      <c r="G911" s="91"/>
      <c r="H911" s="91"/>
      <c r="I911" s="299">
        <f t="shared" ref="I911:I913" si="86">SUM(E911,G911)</f>
        <v>0</v>
      </c>
      <c r="J911" s="299">
        <f t="shared" ref="J911:J913" si="87">SUM(F911,H911)</f>
        <v>0</v>
      </c>
    </row>
    <row r="912" spans="2:11">
      <c r="C912" s="112"/>
      <c r="D912" s="91"/>
      <c r="E912" s="111"/>
      <c r="F912" s="111"/>
      <c r="G912" s="91"/>
      <c r="H912" s="91"/>
      <c r="I912" s="299">
        <f t="shared" si="86"/>
        <v>0</v>
      </c>
      <c r="J912" s="299">
        <f t="shared" si="87"/>
        <v>0</v>
      </c>
    </row>
    <row r="913" spans="2:11">
      <c r="C913" s="112"/>
      <c r="D913" s="91"/>
      <c r="E913" s="111"/>
      <c r="F913" s="111"/>
      <c r="G913" s="91"/>
      <c r="H913" s="91"/>
      <c r="I913" s="299">
        <f t="shared" si="86"/>
        <v>0</v>
      </c>
      <c r="J913" s="299">
        <f t="shared" si="87"/>
        <v>0</v>
      </c>
    </row>
    <row r="914" spans="2:11">
      <c r="K914" s="127"/>
    </row>
    <row r="915" spans="2:11" ht="14.25">
      <c r="B915" s="338" t="s">
        <v>124</v>
      </c>
      <c r="C915" s="364"/>
      <c r="D915" s="365"/>
      <c r="E915" s="365"/>
      <c r="F915" s="365"/>
      <c r="G915" s="365"/>
      <c r="H915" s="365"/>
      <c r="I915" s="365"/>
      <c r="J915" s="365"/>
    </row>
    <row r="916" spans="2:11">
      <c r="B916" s="70" t="s">
        <v>88</v>
      </c>
      <c r="E916" s="126"/>
      <c r="F916" s="126"/>
      <c r="G916" s="126"/>
      <c r="H916" s="126"/>
      <c r="I916" s="126"/>
      <c r="J916" s="126"/>
      <c r="K916" s="126"/>
    </row>
    <row r="917" spans="2:11">
      <c r="B917" s="70" t="s">
        <v>223</v>
      </c>
      <c r="C917" s="366"/>
      <c r="D917" s="126"/>
      <c r="E917" s="126"/>
      <c r="F917" s="126"/>
      <c r="G917" s="126"/>
      <c r="H917" s="126"/>
      <c r="I917" s="126"/>
      <c r="J917" s="126"/>
    </row>
    <row r="918" spans="2:11">
      <c r="B918" s="108" t="s">
        <v>1842</v>
      </c>
      <c r="C918" s="351"/>
      <c r="D918" s="367"/>
      <c r="E918" s="341"/>
      <c r="F918" s="341"/>
      <c r="G918" s="341"/>
      <c r="H918" s="341"/>
      <c r="I918" s="341"/>
      <c r="J918" s="341"/>
    </row>
    <row r="919" spans="2:11">
      <c r="B919" s="108" t="s">
        <v>1843</v>
      </c>
      <c r="C919" s="351"/>
      <c r="D919" s="367"/>
      <c r="E919" s="341"/>
      <c r="F919" s="341"/>
      <c r="G919" s="341"/>
      <c r="H919" s="341"/>
      <c r="I919" s="341"/>
      <c r="J919" s="341"/>
    </row>
    <row r="920" spans="2:11">
      <c r="B920" s="70" t="s">
        <v>158</v>
      </c>
      <c r="D920" s="337"/>
    </row>
    <row r="921" spans="2:11">
      <c r="C921" s="352" t="s">
        <v>159</v>
      </c>
      <c r="D921" s="131" t="s">
        <v>1869</v>
      </c>
      <c r="E921" s="91"/>
      <c r="F921" s="91"/>
      <c r="G921" s="91"/>
      <c r="H921" s="91"/>
      <c r="I921" s="299">
        <f t="shared" ref="I921:I922" si="88">SUM(E921,G921)</f>
        <v>0</v>
      </c>
      <c r="J921" s="299">
        <f t="shared" ref="J921:J922" si="89">SUM(F921,H921)</f>
        <v>0</v>
      </c>
    </row>
    <row r="922" spans="2:11">
      <c r="C922" s="352" t="s">
        <v>162</v>
      </c>
      <c r="D922" s="131" t="s">
        <v>1870</v>
      </c>
      <c r="E922" s="91"/>
      <c r="F922" s="91"/>
      <c r="G922" s="91"/>
      <c r="H922" s="91"/>
      <c r="I922" s="299">
        <f t="shared" si="88"/>
        <v>0</v>
      </c>
      <c r="J922" s="299">
        <f t="shared" si="89"/>
        <v>0</v>
      </c>
    </row>
    <row r="923" spans="2:11">
      <c r="B923" s="363" t="s">
        <v>164</v>
      </c>
      <c r="D923" s="368"/>
    </row>
    <row r="924" spans="2:11">
      <c r="C924" s="352" t="s">
        <v>165</v>
      </c>
      <c r="D924" s="131" t="s">
        <v>1871</v>
      </c>
      <c r="E924" s="91"/>
      <c r="F924" s="91"/>
      <c r="G924" s="91"/>
      <c r="H924" s="91"/>
      <c r="I924" s="299">
        <f t="shared" ref="I924:I925" si="90">SUM(E924,G924)</f>
        <v>0</v>
      </c>
      <c r="J924" s="299">
        <f t="shared" ref="J924:J925" si="91">SUM(F924,H924)</f>
        <v>0</v>
      </c>
    </row>
    <row r="925" spans="2:11">
      <c r="C925" s="352" t="s">
        <v>166</v>
      </c>
      <c r="D925" s="131" t="s">
        <v>1872</v>
      </c>
      <c r="E925" s="91"/>
      <c r="F925" s="91"/>
      <c r="G925" s="91"/>
      <c r="H925" s="91"/>
      <c r="I925" s="299">
        <f t="shared" si="90"/>
        <v>0</v>
      </c>
      <c r="J925" s="299">
        <f t="shared" si="91"/>
        <v>0</v>
      </c>
    </row>
    <row r="926" spans="2:11">
      <c r="B926" s="108" t="s">
        <v>277</v>
      </c>
      <c r="D926" s="108"/>
      <c r="E926" s="369"/>
      <c r="F926" s="369"/>
      <c r="G926" s="369"/>
      <c r="H926" s="369"/>
      <c r="I926" s="369"/>
      <c r="J926" s="369"/>
    </row>
    <row r="927" spans="2:11">
      <c r="C927" s="353" t="s">
        <v>167</v>
      </c>
      <c r="D927" s="230" t="s">
        <v>1868</v>
      </c>
      <c r="E927" s="139"/>
      <c r="F927" s="139"/>
      <c r="G927" s="139"/>
      <c r="H927" s="139"/>
      <c r="I927" s="299">
        <f t="shared" ref="I927" si="92">SUM(E927,G927)</f>
        <v>0</v>
      </c>
      <c r="J927" s="299">
        <f t="shared" ref="J927" si="93">SUM(F927,H927)</f>
        <v>0</v>
      </c>
    </row>
  </sheetData>
  <autoFilter ref="A6:K926" xr:uid="{7923A679-36A1-4029-A61C-57801FADEE68}">
    <filterColumn colId="4" showButton="0"/>
    <filterColumn colId="6" showButton="0"/>
    <filterColumn colId="8" showButton="0"/>
  </autoFilter>
  <pageMargins left="0.75" right="0.75" top="1" bottom="1" header="0.5" footer="0.5"/>
  <pageSetup paperSize="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7F6E-F1A7-4C81-A21C-2C50B604EF8A}">
  <dimension ref="A1:K573"/>
  <sheetViews>
    <sheetView workbookViewId="0">
      <selection activeCell="H17" sqref="H17"/>
    </sheetView>
  </sheetViews>
  <sheetFormatPr defaultRowHeight="12.75"/>
  <cols>
    <col min="1" max="1" width="11.85546875" customWidth="1"/>
    <col min="2" max="2" width="100.7109375" customWidth="1"/>
    <col min="3" max="3" width="16.85546875" customWidth="1"/>
    <col min="4" max="4" width="16.7109375" customWidth="1"/>
  </cols>
  <sheetData>
    <row r="1" spans="1:11">
      <c r="A1" s="162"/>
      <c r="B1" s="163" t="s">
        <v>171</v>
      </c>
      <c r="C1" s="354" t="str">
        <f>'Kadar.ode.'!C1</f>
        <v>Унети назив здравствене установе</v>
      </c>
      <c r="D1" s="158"/>
      <c r="E1" s="158"/>
      <c r="F1" s="158"/>
      <c r="G1" s="160"/>
      <c r="H1" s="70"/>
      <c r="I1" s="70"/>
      <c r="J1" s="70"/>
      <c r="K1" s="70"/>
    </row>
    <row r="2" spans="1:11">
      <c r="A2" s="162"/>
      <c r="B2" s="163" t="s">
        <v>172</v>
      </c>
      <c r="C2" s="354" t="str">
        <f>'Kadar.ode.'!C2</f>
        <v>Унети матични број здравствене установе</v>
      </c>
      <c r="D2" s="158"/>
      <c r="E2" s="158"/>
      <c r="F2" s="158"/>
      <c r="G2" s="160"/>
      <c r="H2" s="70"/>
      <c r="I2" s="70"/>
      <c r="J2" s="70"/>
      <c r="K2" s="70"/>
    </row>
    <row r="3" spans="1:11">
      <c r="A3" s="162"/>
      <c r="B3" s="163"/>
      <c r="C3" s="354"/>
      <c r="D3" s="158"/>
      <c r="E3" s="158"/>
      <c r="F3" s="158"/>
      <c r="G3" s="339"/>
      <c r="H3" s="70"/>
      <c r="I3" s="70"/>
      <c r="J3" s="70"/>
      <c r="K3" s="70"/>
    </row>
    <row r="4" spans="1:11" ht="14.25">
      <c r="A4" s="162"/>
      <c r="B4" s="163" t="s">
        <v>1866</v>
      </c>
      <c r="C4" s="155" t="s">
        <v>1865</v>
      </c>
      <c r="D4" s="159"/>
      <c r="E4" s="159"/>
      <c r="F4" s="161"/>
      <c r="G4" s="3"/>
      <c r="H4" s="3"/>
      <c r="I4" s="3"/>
      <c r="J4" s="3"/>
      <c r="K4" s="3"/>
    </row>
    <row r="5" spans="1:11">
      <c r="A5" s="382" t="s">
        <v>1873</v>
      </c>
    </row>
    <row r="6" spans="1:11">
      <c r="A6" s="382" t="s">
        <v>1874</v>
      </c>
    </row>
    <row r="7" spans="1:11" ht="25.5">
      <c r="A7" s="418" t="s">
        <v>55</v>
      </c>
      <c r="B7" s="418" t="s">
        <v>215</v>
      </c>
      <c r="C7" s="399" t="s">
        <v>1904</v>
      </c>
      <c r="D7" s="399" t="s">
        <v>1905</v>
      </c>
    </row>
    <row r="8" spans="1:11">
      <c r="A8" t="s">
        <v>159</v>
      </c>
      <c r="B8" t="s">
        <v>1869</v>
      </c>
      <c r="C8">
        <v>0</v>
      </c>
      <c r="D8" s="399">
        <v>0</v>
      </c>
    </row>
    <row r="9" spans="1:11">
      <c r="A9" t="s">
        <v>162</v>
      </c>
      <c r="B9" t="s">
        <v>1870</v>
      </c>
      <c r="C9">
        <v>0</v>
      </c>
      <c r="D9" s="399">
        <v>0</v>
      </c>
    </row>
    <row r="10" spans="1:11">
      <c r="A10" t="s">
        <v>166</v>
      </c>
      <c r="B10" t="s">
        <v>1872</v>
      </c>
      <c r="C10">
        <v>0</v>
      </c>
      <c r="D10" s="399">
        <v>0</v>
      </c>
    </row>
    <row r="11" spans="1:11">
      <c r="A11" t="s">
        <v>165</v>
      </c>
      <c r="B11" t="s">
        <v>1871</v>
      </c>
      <c r="C11">
        <v>0</v>
      </c>
      <c r="D11" s="399">
        <v>0</v>
      </c>
    </row>
    <row r="12" spans="1:11">
      <c r="A12" t="s">
        <v>167</v>
      </c>
      <c r="B12" t="s">
        <v>1868</v>
      </c>
      <c r="C12">
        <v>0</v>
      </c>
      <c r="D12" s="399">
        <v>0</v>
      </c>
    </row>
    <row r="13" spans="1:11">
      <c r="A13" t="s">
        <v>1845</v>
      </c>
      <c r="B13" t="s">
        <v>1813</v>
      </c>
      <c r="C13">
        <v>0</v>
      </c>
      <c r="D13" s="399">
        <v>0</v>
      </c>
    </row>
    <row r="14" spans="1:11">
      <c r="A14" t="s">
        <v>1846</v>
      </c>
      <c r="B14" t="s">
        <v>1814</v>
      </c>
      <c r="C14">
        <v>0</v>
      </c>
      <c r="D14" s="399">
        <v>0</v>
      </c>
    </row>
    <row r="15" spans="1:11">
      <c r="A15" t="s">
        <v>1847</v>
      </c>
      <c r="B15" t="s">
        <v>1815</v>
      </c>
      <c r="C15">
        <v>0</v>
      </c>
      <c r="D15" s="399">
        <v>0</v>
      </c>
    </row>
    <row r="16" spans="1:11">
      <c r="A16" t="s">
        <v>1848</v>
      </c>
      <c r="B16" t="s">
        <v>1816</v>
      </c>
      <c r="C16">
        <v>0</v>
      </c>
      <c r="D16" s="399">
        <v>0</v>
      </c>
    </row>
    <row r="17" spans="1:4">
      <c r="A17" t="s">
        <v>137</v>
      </c>
      <c r="B17" t="s">
        <v>146</v>
      </c>
      <c r="C17">
        <v>0</v>
      </c>
      <c r="D17" s="399">
        <v>0</v>
      </c>
    </row>
    <row r="18" spans="1:4">
      <c r="A18" t="s">
        <v>133</v>
      </c>
      <c r="B18" t="s">
        <v>134</v>
      </c>
      <c r="C18">
        <v>0</v>
      </c>
      <c r="D18" s="399">
        <v>0</v>
      </c>
    </row>
    <row r="19" spans="1:4">
      <c r="A19" t="s">
        <v>135</v>
      </c>
      <c r="B19" t="s">
        <v>136</v>
      </c>
      <c r="C19">
        <v>0</v>
      </c>
      <c r="D19" s="399">
        <v>0</v>
      </c>
    </row>
    <row r="20" spans="1:4">
      <c r="A20" t="s">
        <v>143</v>
      </c>
      <c r="B20" t="s">
        <v>144</v>
      </c>
      <c r="C20">
        <v>0</v>
      </c>
      <c r="D20" s="399">
        <v>0</v>
      </c>
    </row>
    <row r="21" spans="1:4">
      <c r="A21" t="s">
        <v>140</v>
      </c>
      <c r="B21" t="s">
        <v>145</v>
      </c>
      <c r="C21">
        <v>0</v>
      </c>
      <c r="D21" s="399">
        <v>0</v>
      </c>
    </row>
    <row r="22" spans="1:4">
      <c r="A22" t="s">
        <v>141</v>
      </c>
      <c r="B22" t="s">
        <v>142</v>
      </c>
      <c r="C22">
        <v>0</v>
      </c>
      <c r="D22" s="399">
        <v>0</v>
      </c>
    </row>
    <row r="23" spans="1:4">
      <c r="A23" t="s">
        <v>138</v>
      </c>
      <c r="B23" t="s">
        <v>1888</v>
      </c>
      <c r="C23">
        <v>0</v>
      </c>
      <c r="D23" s="399">
        <v>0</v>
      </c>
    </row>
    <row r="24" spans="1:4">
      <c r="A24" t="s">
        <v>139</v>
      </c>
      <c r="B24" t="s">
        <v>1885</v>
      </c>
      <c r="C24">
        <v>0</v>
      </c>
      <c r="D24" s="399">
        <v>0</v>
      </c>
    </row>
    <row r="25" spans="1:4">
      <c r="A25" t="s">
        <v>148</v>
      </c>
      <c r="B25" t="s">
        <v>1887</v>
      </c>
      <c r="C25">
        <v>0</v>
      </c>
      <c r="D25" s="399">
        <v>0</v>
      </c>
    </row>
    <row r="26" spans="1:4">
      <c r="A26" t="s">
        <v>147</v>
      </c>
      <c r="B26" t="s">
        <v>1886</v>
      </c>
      <c r="C26">
        <v>0</v>
      </c>
      <c r="D26" s="399">
        <v>0</v>
      </c>
    </row>
    <row r="27" spans="1:4">
      <c r="A27" t="s">
        <v>233</v>
      </c>
      <c r="B27" t="s">
        <v>149</v>
      </c>
      <c r="C27">
        <v>0</v>
      </c>
      <c r="D27" s="399">
        <v>0</v>
      </c>
    </row>
    <row r="28" spans="1:4">
      <c r="A28" t="s">
        <v>231</v>
      </c>
      <c r="B28" t="s">
        <v>1890</v>
      </c>
      <c r="C28">
        <v>0</v>
      </c>
      <c r="D28" s="399">
        <v>0</v>
      </c>
    </row>
    <row r="29" spans="1:4">
      <c r="A29" t="s">
        <v>232</v>
      </c>
      <c r="B29" t="s">
        <v>1889</v>
      </c>
      <c r="C29">
        <v>0</v>
      </c>
      <c r="D29" s="399">
        <v>0</v>
      </c>
    </row>
    <row r="30" spans="1:4">
      <c r="A30" t="s">
        <v>235</v>
      </c>
      <c r="B30" t="s">
        <v>153</v>
      </c>
      <c r="C30">
        <v>0</v>
      </c>
      <c r="D30" s="399">
        <v>0</v>
      </c>
    </row>
    <row r="31" spans="1:4">
      <c r="A31" t="s">
        <v>234</v>
      </c>
      <c r="B31" t="s">
        <v>154</v>
      </c>
      <c r="C31">
        <v>0</v>
      </c>
      <c r="D31" s="399">
        <v>0</v>
      </c>
    </row>
    <row r="32" spans="1:4">
      <c r="A32" t="s">
        <v>237</v>
      </c>
      <c r="B32" t="s">
        <v>151</v>
      </c>
      <c r="C32">
        <v>0</v>
      </c>
      <c r="D32" s="399">
        <v>0</v>
      </c>
    </row>
    <row r="33" spans="1:4">
      <c r="A33" t="s">
        <v>238</v>
      </c>
      <c r="B33" t="s">
        <v>152</v>
      </c>
      <c r="C33">
        <v>0</v>
      </c>
      <c r="D33" s="399">
        <v>0</v>
      </c>
    </row>
    <row r="34" spans="1:4">
      <c r="A34" t="s">
        <v>236</v>
      </c>
      <c r="B34" t="s">
        <v>150</v>
      </c>
      <c r="C34">
        <v>0</v>
      </c>
      <c r="D34" s="399">
        <v>0</v>
      </c>
    </row>
    <row r="35" spans="1:4">
      <c r="A35" t="s">
        <v>3000</v>
      </c>
      <c r="B35" t="s">
        <v>3000</v>
      </c>
      <c r="C35">
        <v>0</v>
      </c>
      <c r="D35" s="399">
        <v>0</v>
      </c>
    </row>
    <row r="36" spans="1:4">
      <c r="A36" t="s">
        <v>1926</v>
      </c>
      <c r="B36" t="s">
        <v>1927</v>
      </c>
      <c r="C36">
        <v>7272</v>
      </c>
      <c r="D36" s="399">
        <v>7423</v>
      </c>
    </row>
    <row r="37" spans="1:4">
      <c r="A37" t="s">
        <v>1928</v>
      </c>
      <c r="B37" t="s">
        <v>1929</v>
      </c>
      <c r="C37">
        <v>25345</v>
      </c>
      <c r="D37" s="399">
        <v>25271</v>
      </c>
    </row>
    <row r="38" spans="1:4">
      <c r="A38" t="s">
        <v>1930</v>
      </c>
      <c r="B38" t="s">
        <v>1931</v>
      </c>
      <c r="C38">
        <v>1330</v>
      </c>
      <c r="D38" s="399">
        <v>1453</v>
      </c>
    </row>
    <row r="39" spans="1:4">
      <c r="A39" t="s">
        <v>1932</v>
      </c>
      <c r="B39" t="s">
        <v>1933</v>
      </c>
      <c r="C39">
        <v>4254</v>
      </c>
      <c r="D39" s="399">
        <v>4438</v>
      </c>
    </row>
    <row r="40" spans="1:4">
      <c r="A40" t="s">
        <v>1934</v>
      </c>
      <c r="B40" t="s">
        <v>1935</v>
      </c>
      <c r="C40">
        <v>1073</v>
      </c>
      <c r="D40" s="399">
        <v>1110</v>
      </c>
    </row>
    <row r="41" spans="1:4">
      <c r="A41" t="s">
        <v>1936</v>
      </c>
      <c r="B41" t="s">
        <v>1937</v>
      </c>
      <c r="C41">
        <v>1414</v>
      </c>
      <c r="D41" s="399">
        <v>1430</v>
      </c>
    </row>
    <row r="42" spans="1:4">
      <c r="A42" t="s">
        <v>1943</v>
      </c>
      <c r="B42" t="s">
        <v>1944</v>
      </c>
      <c r="C42">
        <v>864</v>
      </c>
      <c r="D42" s="399">
        <v>874</v>
      </c>
    </row>
    <row r="43" spans="1:4">
      <c r="A43" t="s">
        <v>1945</v>
      </c>
      <c r="B43" t="s">
        <v>1946</v>
      </c>
      <c r="C43">
        <v>69</v>
      </c>
      <c r="D43" s="399">
        <v>74</v>
      </c>
    </row>
    <row r="44" spans="1:4">
      <c r="A44" t="s">
        <v>1947</v>
      </c>
      <c r="B44" t="s">
        <v>1948</v>
      </c>
      <c r="C44">
        <v>13</v>
      </c>
      <c r="D44" s="399">
        <v>17</v>
      </c>
    </row>
    <row r="45" spans="1:4">
      <c r="A45" t="s">
        <v>1949</v>
      </c>
      <c r="B45" t="s">
        <v>1950</v>
      </c>
      <c r="C45">
        <v>28</v>
      </c>
      <c r="D45" s="399">
        <v>37</v>
      </c>
    </row>
    <row r="46" spans="1:4">
      <c r="A46" t="s">
        <v>1951</v>
      </c>
      <c r="B46" t="s">
        <v>1952</v>
      </c>
      <c r="C46">
        <v>39</v>
      </c>
      <c r="D46" s="399">
        <v>22</v>
      </c>
    </row>
    <row r="47" spans="1:4">
      <c r="A47" t="s">
        <v>1953</v>
      </c>
      <c r="B47" t="s">
        <v>1954</v>
      </c>
      <c r="C47">
        <v>27</v>
      </c>
      <c r="D47" s="399">
        <v>25</v>
      </c>
    </row>
    <row r="48" spans="1:4">
      <c r="A48" t="s">
        <v>1955</v>
      </c>
      <c r="B48" t="s">
        <v>1956</v>
      </c>
      <c r="C48">
        <v>48</v>
      </c>
      <c r="D48" s="399">
        <v>61</v>
      </c>
    </row>
    <row r="49" spans="1:4">
      <c r="A49" t="s">
        <v>1957</v>
      </c>
      <c r="B49" t="s">
        <v>1958</v>
      </c>
      <c r="C49">
        <v>3</v>
      </c>
      <c r="D49" s="399">
        <v>3</v>
      </c>
    </row>
    <row r="50" spans="1:4">
      <c r="A50" t="s">
        <v>1959</v>
      </c>
      <c r="B50" t="s">
        <v>1960</v>
      </c>
      <c r="C50">
        <v>9</v>
      </c>
      <c r="D50" s="399">
        <v>6</v>
      </c>
    </row>
    <row r="51" spans="1:4">
      <c r="A51" t="s">
        <v>1961</v>
      </c>
      <c r="B51" t="s">
        <v>1962</v>
      </c>
      <c r="C51">
        <v>100</v>
      </c>
      <c r="D51" s="399">
        <v>179</v>
      </c>
    </row>
    <row r="52" spans="1:4">
      <c r="A52" t="s">
        <v>1963</v>
      </c>
      <c r="B52" t="s">
        <v>1964</v>
      </c>
      <c r="C52">
        <v>28</v>
      </c>
      <c r="D52" s="399">
        <v>28</v>
      </c>
    </row>
    <row r="53" spans="1:4">
      <c r="A53" t="s">
        <v>1965</v>
      </c>
      <c r="B53" t="s">
        <v>1966</v>
      </c>
      <c r="C53">
        <v>22</v>
      </c>
      <c r="D53" s="399">
        <v>8</v>
      </c>
    </row>
    <row r="54" spans="1:4">
      <c r="A54" t="s">
        <v>1967</v>
      </c>
      <c r="B54" t="s">
        <v>1968</v>
      </c>
      <c r="C54">
        <v>28</v>
      </c>
      <c r="D54" s="399">
        <v>28</v>
      </c>
    </row>
    <row r="55" spans="1:4">
      <c r="A55" t="s">
        <v>1969</v>
      </c>
      <c r="B55" t="s">
        <v>1970</v>
      </c>
      <c r="C55">
        <v>2</v>
      </c>
      <c r="D55" s="399">
        <v>3</v>
      </c>
    </row>
    <row r="56" spans="1:4">
      <c r="A56" t="s">
        <v>1971</v>
      </c>
      <c r="B56" t="s">
        <v>1972</v>
      </c>
      <c r="C56">
        <v>315</v>
      </c>
      <c r="D56" s="399">
        <v>311</v>
      </c>
    </row>
    <row r="57" spans="1:4">
      <c r="A57" t="s">
        <v>1973</v>
      </c>
      <c r="B57" t="s">
        <v>1974</v>
      </c>
      <c r="C57">
        <v>1</v>
      </c>
      <c r="D57" s="399">
        <v>1</v>
      </c>
    </row>
    <row r="58" spans="1:4">
      <c r="A58" t="s">
        <v>1975</v>
      </c>
      <c r="B58" t="s">
        <v>1976</v>
      </c>
      <c r="C58">
        <v>18</v>
      </c>
      <c r="D58" s="399">
        <v>6</v>
      </c>
    </row>
    <row r="59" spans="1:4">
      <c r="A59" t="s">
        <v>1977</v>
      </c>
      <c r="B59" t="s">
        <v>1978</v>
      </c>
      <c r="C59">
        <v>142</v>
      </c>
      <c r="D59" s="399">
        <v>125</v>
      </c>
    </row>
    <row r="60" spans="1:4">
      <c r="A60" t="s">
        <v>1979</v>
      </c>
      <c r="B60" t="s">
        <v>1980</v>
      </c>
      <c r="C60">
        <v>6</v>
      </c>
      <c r="D60" s="399">
        <v>5</v>
      </c>
    </row>
    <row r="61" spans="1:4">
      <c r="A61" t="s">
        <v>1981</v>
      </c>
      <c r="B61" t="s">
        <v>1982</v>
      </c>
      <c r="C61">
        <v>7</v>
      </c>
      <c r="D61" s="399">
        <v>8</v>
      </c>
    </row>
    <row r="62" spans="1:4">
      <c r="A62" t="s">
        <v>1983</v>
      </c>
      <c r="B62" t="s">
        <v>1984</v>
      </c>
      <c r="C62">
        <v>0</v>
      </c>
      <c r="D62" s="399">
        <v>1</v>
      </c>
    </row>
    <row r="63" spans="1:4">
      <c r="A63" t="s">
        <v>1985</v>
      </c>
      <c r="B63" t="s">
        <v>1986</v>
      </c>
      <c r="C63">
        <v>0</v>
      </c>
      <c r="D63" s="399">
        <v>1</v>
      </c>
    </row>
    <row r="64" spans="1:4">
      <c r="A64" t="s">
        <v>1987</v>
      </c>
      <c r="B64" t="s">
        <v>1988</v>
      </c>
      <c r="C64">
        <v>18</v>
      </c>
      <c r="D64" s="399">
        <v>25</v>
      </c>
    </row>
    <row r="65" spans="1:4">
      <c r="A65" t="s">
        <v>1989</v>
      </c>
      <c r="B65" t="s">
        <v>1990</v>
      </c>
      <c r="C65">
        <v>1</v>
      </c>
      <c r="D65" s="399">
        <v>2</v>
      </c>
    </row>
    <row r="66" spans="1:4">
      <c r="A66" t="s">
        <v>1991</v>
      </c>
      <c r="B66" t="s">
        <v>1992</v>
      </c>
      <c r="C66">
        <v>34</v>
      </c>
      <c r="D66" s="399">
        <v>42</v>
      </c>
    </row>
    <row r="67" spans="1:4">
      <c r="A67" t="s">
        <v>1993</v>
      </c>
      <c r="B67" t="s">
        <v>1994</v>
      </c>
      <c r="C67">
        <v>83</v>
      </c>
      <c r="D67" s="399">
        <v>100</v>
      </c>
    </row>
    <row r="68" spans="1:4">
      <c r="A68" t="s">
        <v>1995</v>
      </c>
      <c r="B68" t="s">
        <v>1996</v>
      </c>
      <c r="C68">
        <v>4</v>
      </c>
      <c r="D68" s="399">
        <v>16</v>
      </c>
    </row>
    <row r="69" spans="1:4">
      <c r="A69" t="s">
        <v>1997</v>
      </c>
      <c r="B69" t="s">
        <v>1998</v>
      </c>
      <c r="C69">
        <v>0</v>
      </c>
      <c r="D69" s="399">
        <v>2</v>
      </c>
    </row>
    <row r="70" spans="1:4">
      <c r="A70" t="s">
        <v>1999</v>
      </c>
      <c r="B70" t="s">
        <v>2000</v>
      </c>
      <c r="C70">
        <v>14</v>
      </c>
      <c r="D70" s="399">
        <v>18</v>
      </c>
    </row>
    <row r="71" spans="1:4">
      <c r="A71" t="s">
        <v>2001</v>
      </c>
      <c r="B71" t="s">
        <v>2002</v>
      </c>
      <c r="C71">
        <v>17</v>
      </c>
      <c r="D71" s="399">
        <v>24</v>
      </c>
    </row>
    <row r="72" spans="1:4">
      <c r="A72" t="s">
        <v>2003</v>
      </c>
      <c r="B72" t="s">
        <v>2004</v>
      </c>
      <c r="C72">
        <v>49</v>
      </c>
      <c r="D72" s="399">
        <v>71</v>
      </c>
    </row>
    <row r="73" spans="1:4">
      <c r="A73" t="s">
        <v>2005</v>
      </c>
      <c r="B73" t="s">
        <v>2006</v>
      </c>
      <c r="C73">
        <v>0</v>
      </c>
      <c r="D73" s="399">
        <v>1</v>
      </c>
    </row>
    <row r="74" spans="1:4">
      <c r="A74" t="s">
        <v>2007</v>
      </c>
      <c r="B74" t="s">
        <v>2008</v>
      </c>
      <c r="C74">
        <v>0</v>
      </c>
      <c r="D74" s="399">
        <v>1</v>
      </c>
    </row>
    <row r="75" spans="1:4">
      <c r="A75" t="s">
        <v>2009</v>
      </c>
      <c r="B75" t="s">
        <v>2010</v>
      </c>
      <c r="C75">
        <v>0</v>
      </c>
      <c r="D75" s="399">
        <v>1</v>
      </c>
    </row>
    <row r="76" spans="1:4">
      <c r="A76" t="s">
        <v>2011</v>
      </c>
      <c r="B76" t="s">
        <v>2012</v>
      </c>
      <c r="C76">
        <v>0</v>
      </c>
      <c r="D76" s="399">
        <v>1</v>
      </c>
    </row>
    <row r="77" spans="1:4">
      <c r="A77" t="s">
        <v>2013</v>
      </c>
      <c r="B77" t="s">
        <v>2014</v>
      </c>
      <c r="C77">
        <v>2</v>
      </c>
      <c r="D77" s="399">
        <v>2</v>
      </c>
    </row>
    <row r="78" spans="1:4">
      <c r="A78" t="s">
        <v>2015</v>
      </c>
      <c r="B78" t="s">
        <v>2016</v>
      </c>
      <c r="C78">
        <v>0</v>
      </c>
      <c r="D78" s="399">
        <v>1</v>
      </c>
    </row>
    <row r="79" spans="1:4">
      <c r="A79" t="s">
        <v>2017</v>
      </c>
      <c r="B79" t="s">
        <v>2018</v>
      </c>
      <c r="C79">
        <v>1</v>
      </c>
      <c r="D79" s="399">
        <v>1</v>
      </c>
    </row>
    <row r="80" spans="1:4">
      <c r="A80" t="s">
        <v>2019</v>
      </c>
      <c r="B80" t="s">
        <v>2020</v>
      </c>
      <c r="C80">
        <v>1</v>
      </c>
      <c r="D80" s="399">
        <v>2</v>
      </c>
    </row>
    <row r="81" spans="1:4">
      <c r="A81" t="s">
        <v>2021</v>
      </c>
      <c r="B81" t="s">
        <v>2022</v>
      </c>
      <c r="C81">
        <v>9</v>
      </c>
      <c r="D81" s="399">
        <v>14</v>
      </c>
    </row>
    <row r="82" spans="1:4">
      <c r="A82" t="s">
        <v>2023</v>
      </c>
      <c r="B82" t="s">
        <v>2024</v>
      </c>
      <c r="C82">
        <v>1</v>
      </c>
      <c r="D82" s="399">
        <v>2</v>
      </c>
    </row>
    <row r="83" spans="1:4">
      <c r="A83" t="s">
        <v>2025</v>
      </c>
      <c r="B83" t="s">
        <v>2026</v>
      </c>
      <c r="C83">
        <v>2</v>
      </c>
      <c r="D83" s="399">
        <v>4</v>
      </c>
    </row>
    <row r="84" spans="1:4">
      <c r="A84" t="s">
        <v>2027</v>
      </c>
      <c r="B84" t="s">
        <v>2028</v>
      </c>
      <c r="C84">
        <v>0</v>
      </c>
      <c r="D84" s="399">
        <v>1</v>
      </c>
    </row>
    <row r="85" spans="1:4">
      <c r="A85" t="s">
        <v>2029</v>
      </c>
      <c r="B85" t="s">
        <v>2030</v>
      </c>
      <c r="C85">
        <v>0</v>
      </c>
      <c r="D85" s="399">
        <v>1</v>
      </c>
    </row>
    <row r="86" spans="1:4">
      <c r="A86" t="s">
        <v>2031</v>
      </c>
      <c r="B86" t="s">
        <v>2032</v>
      </c>
      <c r="C86">
        <v>0</v>
      </c>
      <c r="D86" s="399">
        <v>1</v>
      </c>
    </row>
    <row r="87" spans="1:4">
      <c r="A87" t="s">
        <v>2033</v>
      </c>
      <c r="B87" t="s">
        <v>2034</v>
      </c>
      <c r="C87">
        <v>6</v>
      </c>
      <c r="D87" s="399">
        <v>4</v>
      </c>
    </row>
    <row r="88" spans="1:4">
      <c r="A88" t="s">
        <v>2035</v>
      </c>
      <c r="B88" t="s">
        <v>2036</v>
      </c>
      <c r="C88">
        <v>2</v>
      </c>
      <c r="D88" s="399">
        <v>5</v>
      </c>
    </row>
    <row r="89" spans="1:4">
      <c r="A89" t="s">
        <v>2037</v>
      </c>
      <c r="B89" t="s">
        <v>2038</v>
      </c>
      <c r="C89">
        <v>103</v>
      </c>
      <c r="D89" s="399">
        <v>101</v>
      </c>
    </row>
    <row r="90" spans="1:4">
      <c r="A90" t="s">
        <v>2039</v>
      </c>
      <c r="B90" t="s">
        <v>2040</v>
      </c>
      <c r="C90">
        <v>3</v>
      </c>
      <c r="D90" s="399">
        <v>1</v>
      </c>
    </row>
    <row r="91" spans="1:4">
      <c r="A91" t="s">
        <v>2041</v>
      </c>
      <c r="B91" t="s">
        <v>2042</v>
      </c>
      <c r="C91">
        <v>37</v>
      </c>
      <c r="D91" s="399">
        <v>30</v>
      </c>
    </row>
    <row r="92" spans="1:4">
      <c r="A92" t="s">
        <v>2043</v>
      </c>
      <c r="B92" t="s">
        <v>2044</v>
      </c>
      <c r="C92">
        <v>3</v>
      </c>
      <c r="D92" s="399">
        <v>2</v>
      </c>
    </row>
    <row r="93" spans="1:4">
      <c r="A93" t="s">
        <v>2045</v>
      </c>
      <c r="B93" t="s">
        <v>2046</v>
      </c>
      <c r="C93">
        <v>0</v>
      </c>
      <c r="D93" s="399">
        <v>1</v>
      </c>
    </row>
    <row r="94" spans="1:4">
      <c r="A94" t="s">
        <v>2047</v>
      </c>
      <c r="B94" t="s">
        <v>2048</v>
      </c>
      <c r="C94">
        <v>7</v>
      </c>
      <c r="D94" s="399">
        <v>8</v>
      </c>
    </row>
    <row r="95" spans="1:4">
      <c r="A95" t="s">
        <v>2049</v>
      </c>
      <c r="B95" t="s">
        <v>2050</v>
      </c>
      <c r="C95">
        <v>8</v>
      </c>
      <c r="D95" s="399">
        <v>15</v>
      </c>
    </row>
    <row r="96" spans="1:4">
      <c r="A96" t="s">
        <v>2051</v>
      </c>
      <c r="B96" t="s">
        <v>2052</v>
      </c>
      <c r="C96">
        <v>22</v>
      </c>
      <c r="D96" s="399">
        <v>31</v>
      </c>
    </row>
    <row r="97" spans="1:4">
      <c r="A97" t="s">
        <v>2053</v>
      </c>
      <c r="B97" t="s">
        <v>2054</v>
      </c>
      <c r="C97">
        <v>10</v>
      </c>
      <c r="D97" s="399">
        <v>9</v>
      </c>
    </row>
    <row r="98" spans="1:4">
      <c r="A98" t="s">
        <v>2055</v>
      </c>
      <c r="B98" t="s">
        <v>2056</v>
      </c>
      <c r="C98">
        <v>0</v>
      </c>
      <c r="D98" s="399">
        <v>8</v>
      </c>
    </row>
    <row r="99" spans="1:4">
      <c r="A99" t="s">
        <v>2057</v>
      </c>
      <c r="B99" t="s">
        <v>2058</v>
      </c>
      <c r="C99">
        <v>70</v>
      </c>
      <c r="D99" s="399">
        <v>77</v>
      </c>
    </row>
    <row r="100" spans="1:4">
      <c r="A100" t="s">
        <v>2059</v>
      </c>
      <c r="B100" t="s">
        <v>2060</v>
      </c>
      <c r="C100">
        <v>2</v>
      </c>
      <c r="D100" s="399">
        <v>7</v>
      </c>
    </row>
    <row r="101" spans="1:4">
      <c r="A101" t="s">
        <v>2061</v>
      </c>
      <c r="B101" t="s">
        <v>2062</v>
      </c>
      <c r="C101">
        <v>1</v>
      </c>
      <c r="D101" s="399">
        <v>1</v>
      </c>
    </row>
    <row r="102" spans="1:4">
      <c r="A102" t="s">
        <v>2063</v>
      </c>
      <c r="B102" t="s">
        <v>2064</v>
      </c>
      <c r="C102">
        <v>0</v>
      </c>
      <c r="D102" s="399">
        <v>1</v>
      </c>
    </row>
    <row r="103" spans="1:4">
      <c r="A103" t="s">
        <v>2065</v>
      </c>
      <c r="B103" t="s">
        <v>2066</v>
      </c>
      <c r="C103">
        <v>0</v>
      </c>
      <c r="D103" s="399">
        <v>1</v>
      </c>
    </row>
    <row r="104" spans="1:4">
      <c r="A104" t="s">
        <v>2067</v>
      </c>
      <c r="B104" t="s">
        <v>2068</v>
      </c>
      <c r="C104">
        <v>0</v>
      </c>
      <c r="D104" s="399">
        <v>2</v>
      </c>
    </row>
    <row r="105" spans="1:4">
      <c r="A105" t="s">
        <v>2069</v>
      </c>
      <c r="B105" t="s">
        <v>2070</v>
      </c>
      <c r="C105">
        <v>9</v>
      </c>
      <c r="D105" s="399">
        <v>7</v>
      </c>
    </row>
    <row r="106" spans="1:4">
      <c r="A106" t="s">
        <v>2071</v>
      </c>
      <c r="B106" t="s">
        <v>2072</v>
      </c>
      <c r="C106">
        <v>5</v>
      </c>
      <c r="D106" s="399">
        <v>6</v>
      </c>
    </row>
    <row r="107" spans="1:4">
      <c r="A107" t="s">
        <v>2073</v>
      </c>
      <c r="B107" t="s">
        <v>2074</v>
      </c>
      <c r="C107">
        <v>0</v>
      </c>
      <c r="D107" s="399">
        <v>2</v>
      </c>
    </row>
    <row r="108" spans="1:4">
      <c r="A108" t="s">
        <v>2075</v>
      </c>
      <c r="B108" t="s">
        <v>2076</v>
      </c>
      <c r="C108">
        <v>0</v>
      </c>
      <c r="D108" s="399">
        <v>1</v>
      </c>
    </row>
    <row r="109" spans="1:4">
      <c r="A109" t="s">
        <v>2077</v>
      </c>
      <c r="B109" t="s">
        <v>2078</v>
      </c>
      <c r="C109">
        <v>0</v>
      </c>
      <c r="D109" s="399">
        <v>3</v>
      </c>
    </row>
    <row r="110" spans="1:4">
      <c r="A110" t="s">
        <v>2079</v>
      </c>
      <c r="B110" t="s">
        <v>2080</v>
      </c>
      <c r="C110">
        <v>13</v>
      </c>
      <c r="D110" s="399">
        <v>19</v>
      </c>
    </row>
    <row r="111" spans="1:4">
      <c r="A111" t="s">
        <v>2081</v>
      </c>
      <c r="B111" t="s">
        <v>2082</v>
      </c>
      <c r="C111">
        <v>82</v>
      </c>
      <c r="D111" s="399">
        <v>96</v>
      </c>
    </row>
    <row r="112" spans="1:4">
      <c r="A112" t="s">
        <v>2083</v>
      </c>
      <c r="B112" t="s">
        <v>2084</v>
      </c>
      <c r="C112">
        <v>12</v>
      </c>
      <c r="D112" s="399">
        <v>18</v>
      </c>
    </row>
    <row r="113" spans="1:4">
      <c r="A113" t="s">
        <v>2085</v>
      </c>
      <c r="B113" t="s">
        <v>2086</v>
      </c>
      <c r="C113">
        <v>76</v>
      </c>
      <c r="D113" s="399">
        <v>87</v>
      </c>
    </row>
    <row r="114" spans="1:4">
      <c r="A114" t="s">
        <v>2087</v>
      </c>
      <c r="B114" t="s">
        <v>2088</v>
      </c>
      <c r="C114">
        <v>409</v>
      </c>
      <c r="D114" s="399">
        <v>434</v>
      </c>
    </row>
    <row r="115" spans="1:4">
      <c r="A115" t="s">
        <v>2089</v>
      </c>
      <c r="B115" t="s">
        <v>2090</v>
      </c>
      <c r="C115">
        <v>45</v>
      </c>
      <c r="D115" s="399">
        <v>41</v>
      </c>
    </row>
    <row r="116" spans="1:4">
      <c r="A116" t="s">
        <v>2091</v>
      </c>
      <c r="B116" t="s">
        <v>2092</v>
      </c>
      <c r="C116">
        <v>50</v>
      </c>
      <c r="D116" s="399">
        <v>34</v>
      </c>
    </row>
    <row r="117" spans="1:4">
      <c r="A117" t="s">
        <v>2093</v>
      </c>
      <c r="B117" t="s">
        <v>2094</v>
      </c>
      <c r="C117">
        <v>0</v>
      </c>
      <c r="D117" s="399">
        <v>1</v>
      </c>
    </row>
    <row r="118" spans="1:4">
      <c r="A118" t="s">
        <v>2095</v>
      </c>
      <c r="B118" t="s">
        <v>2096</v>
      </c>
      <c r="C118">
        <v>15</v>
      </c>
      <c r="D118" s="399">
        <v>12</v>
      </c>
    </row>
    <row r="119" spans="1:4">
      <c r="A119" t="s">
        <v>2097</v>
      </c>
      <c r="B119" t="s">
        <v>2098</v>
      </c>
      <c r="C119">
        <v>27</v>
      </c>
      <c r="D119" s="399">
        <v>28</v>
      </c>
    </row>
    <row r="120" spans="1:4">
      <c r="A120" t="s">
        <v>2099</v>
      </c>
      <c r="B120" t="s">
        <v>2100</v>
      </c>
      <c r="C120">
        <v>24</v>
      </c>
      <c r="D120" s="399">
        <v>18</v>
      </c>
    </row>
    <row r="121" spans="1:4">
      <c r="A121" t="s">
        <v>2101</v>
      </c>
      <c r="B121" t="s">
        <v>2102</v>
      </c>
      <c r="C121">
        <v>0</v>
      </c>
      <c r="D121" s="399">
        <v>1</v>
      </c>
    </row>
    <row r="122" spans="1:4">
      <c r="A122" t="s">
        <v>2103</v>
      </c>
      <c r="B122" t="s">
        <v>2104</v>
      </c>
      <c r="C122">
        <v>0</v>
      </c>
      <c r="D122" s="399">
        <v>1</v>
      </c>
    </row>
    <row r="123" spans="1:4">
      <c r="A123" t="s">
        <v>2105</v>
      </c>
      <c r="B123" t="s">
        <v>2106</v>
      </c>
      <c r="C123">
        <v>0</v>
      </c>
      <c r="D123" s="399">
        <v>1</v>
      </c>
    </row>
    <row r="124" spans="1:4">
      <c r="A124" t="s">
        <v>2107</v>
      </c>
      <c r="B124" t="s">
        <v>2108</v>
      </c>
      <c r="C124">
        <v>0</v>
      </c>
      <c r="D124" s="399">
        <v>1</v>
      </c>
    </row>
    <row r="125" spans="1:4">
      <c r="A125" t="s">
        <v>2109</v>
      </c>
      <c r="B125" t="s">
        <v>2110</v>
      </c>
      <c r="C125">
        <v>0</v>
      </c>
      <c r="D125" s="399">
        <v>1</v>
      </c>
    </row>
    <row r="126" spans="1:4">
      <c r="A126" t="s">
        <v>2111</v>
      </c>
      <c r="B126" t="s">
        <v>2112</v>
      </c>
      <c r="C126">
        <v>0</v>
      </c>
      <c r="D126" s="399">
        <v>1</v>
      </c>
    </row>
    <row r="127" spans="1:4">
      <c r="A127" t="s">
        <v>2113</v>
      </c>
      <c r="B127" t="s">
        <v>2114</v>
      </c>
      <c r="C127">
        <v>2</v>
      </c>
      <c r="D127" s="399">
        <v>2</v>
      </c>
    </row>
    <row r="128" spans="1:4">
      <c r="A128" t="s">
        <v>2115</v>
      </c>
      <c r="B128" t="s">
        <v>2116</v>
      </c>
      <c r="C128">
        <v>0</v>
      </c>
      <c r="D128" s="399">
        <v>1</v>
      </c>
    </row>
    <row r="129" spans="1:4">
      <c r="A129" t="s">
        <v>2117</v>
      </c>
      <c r="B129" t="s">
        <v>2118</v>
      </c>
      <c r="C129">
        <v>0</v>
      </c>
      <c r="D129" s="399">
        <v>1</v>
      </c>
    </row>
    <row r="130" spans="1:4">
      <c r="A130" t="s">
        <v>2119</v>
      </c>
      <c r="B130" t="s">
        <v>2120</v>
      </c>
      <c r="C130">
        <v>0</v>
      </c>
      <c r="D130" s="399">
        <v>1</v>
      </c>
    </row>
    <row r="131" spans="1:4">
      <c r="A131" t="s">
        <v>2121</v>
      </c>
      <c r="B131" t="s">
        <v>2122</v>
      </c>
      <c r="C131">
        <v>2</v>
      </c>
      <c r="D131" s="399">
        <v>1</v>
      </c>
    </row>
    <row r="132" spans="1:4">
      <c r="A132" t="s">
        <v>2123</v>
      </c>
      <c r="B132" t="s">
        <v>2124</v>
      </c>
      <c r="C132">
        <v>0</v>
      </c>
      <c r="D132" s="399">
        <v>1</v>
      </c>
    </row>
    <row r="133" spans="1:4">
      <c r="A133" t="s">
        <v>2125</v>
      </c>
      <c r="B133" t="s">
        <v>2126</v>
      </c>
      <c r="C133">
        <v>0</v>
      </c>
      <c r="D133" s="399">
        <v>1</v>
      </c>
    </row>
    <row r="134" spans="1:4">
      <c r="A134" t="s">
        <v>2127</v>
      </c>
      <c r="B134" t="s">
        <v>2128</v>
      </c>
      <c r="C134">
        <v>1</v>
      </c>
      <c r="D134" s="399">
        <v>3</v>
      </c>
    </row>
    <row r="135" spans="1:4">
      <c r="A135" t="s">
        <v>2129</v>
      </c>
      <c r="B135" t="s">
        <v>2130</v>
      </c>
      <c r="C135">
        <v>3</v>
      </c>
      <c r="D135" s="399">
        <v>5</v>
      </c>
    </row>
    <row r="136" spans="1:4">
      <c r="A136" t="s">
        <v>2131</v>
      </c>
      <c r="B136" t="s">
        <v>2132</v>
      </c>
      <c r="C136">
        <v>0</v>
      </c>
      <c r="D136" s="399">
        <v>1</v>
      </c>
    </row>
    <row r="137" spans="1:4">
      <c r="A137" t="s">
        <v>2133</v>
      </c>
      <c r="B137" t="s">
        <v>2134</v>
      </c>
      <c r="C137">
        <v>0</v>
      </c>
      <c r="D137" s="399">
        <v>2</v>
      </c>
    </row>
    <row r="138" spans="1:4">
      <c r="A138" t="s">
        <v>2135</v>
      </c>
      <c r="B138" t="s">
        <v>2136</v>
      </c>
      <c r="C138">
        <v>10</v>
      </c>
      <c r="D138" s="399">
        <v>4</v>
      </c>
    </row>
    <row r="139" spans="1:4">
      <c r="A139" t="s">
        <v>2137</v>
      </c>
      <c r="B139" t="s">
        <v>2138</v>
      </c>
      <c r="C139">
        <v>0</v>
      </c>
      <c r="D139" s="399">
        <v>1</v>
      </c>
    </row>
    <row r="140" spans="1:4">
      <c r="A140" t="s">
        <v>2139</v>
      </c>
      <c r="B140" t="s">
        <v>2140</v>
      </c>
      <c r="C140">
        <v>0</v>
      </c>
      <c r="D140" s="399">
        <v>1</v>
      </c>
    </row>
    <row r="141" spans="1:4">
      <c r="A141" t="s">
        <v>2141</v>
      </c>
      <c r="B141" t="s">
        <v>2142</v>
      </c>
      <c r="C141">
        <v>0</v>
      </c>
      <c r="D141" s="399">
        <v>1</v>
      </c>
    </row>
    <row r="142" spans="1:4">
      <c r="A142" t="s">
        <v>2143</v>
      </c>
      <c r="B142" t="s">
        <v>2144</v>
      </c>
      <c r="C142">
        <v>5</v>
      </c>
      <c r="D142" s="399">
        <v>7</v>
      </c>
    </row>
    <row r="143" spans="1:4">
      <c r="A143" t="s">
        <v>2145</v>
      </c>
      <c r="B143" t="s">
        <v>2146</v>
      </c>
      <c r="C143">
        <v>5</v>
      </c>
      <c r="D143" s="399">
        <v>6</v>
      </c>
    </row>
    <row r="144" spans="1:4">
      <c r="A144" t="s">
        <v>2147</v>
      </c>
      <c r="B144" t="s">
        <v>2148</v>
      </c>
      <c r="C144">
        <v>78</v>
      </c>
      <c r="D144" s="399">
        <v>83</v>
      </c>
    </row>
    <row r="145" spans="1:4">
      <c r="A145" t="s">
        <v>2149</v>
      </c>
      <c r="B145" t="s">
        <v>2150</v>
      </c>
      <c r="C145">
        <v>5</v>
      </c>
      <c r="D145" s="399">
        <v>3</v>
      </c>
    </row>
    <row r="146" spans="1:4">
      <c r="A146" t="s">
        <v>2151</v>
      </c>
      <c r="B146" t="s">
        <v>2152</v>
      </c>
      <c r="C146">
        <v>0</v>
      </c>
      <c r="D146" s="399">
        <v>1</v>
      </c>
    </row>
    <row r="147" spans="1:4">
      <c r="A147" t="s">
        <v>2153</v>
      </c>
      <c r="B147" t="s">
        <v>2154</v>
      </c>
      <c r="C147">
        <v>0</v>
      </c>
      <c r="D147" s="399">
        <v>1</v>
      </c>
    </row>
    <row r="148" spans="1:4">
      <c r="A148" t="s">
        <v>2155</v>
      </c>
      <c r="B148" t="s">
        <v>2156</v>
      </c>
      <c r="C148">
        <v>1</v>
      </c>
      <c r="D148" s="399">
        <v>1</v>
      </c>
    </row>
    <row r="149" spans="1:4">
      <c r="A149" t="s">
        <v>2157</v>
      </c>
      <c r="B149" t="s">
        <v>2158</v>
      </c>
      <c r="C149">
        <v>2</v>
      </c>
      <c r="D149" s="399">
        <v>1</v>
      </c>
    </row>
    <row r="150" spans="1:4">
      <c r="A150" t="s">
        <v>2159</v>
      </c>
      <c r="B150" t="s">
        <v>2160</v>
      </c>
      <c r="C150">
        <v>3</v>
      </c>
      <c r="D150" s="399">
        <v>2</v>
      </c>
    </row>
    <row r="151" spans="1:4">
      <c r="A151" t="s">
        <v>2161</v>
      </c>
      <c r="B151" t="s">
        <v>2162</v>
      </c>
      <c r="C151">
        <v>1</v>
      </c>
      <c r="D151" s="399">
        <v>2</v>
      </c>
    </row>
    <row r="152" spans="1:4">
      <c r="A152" t="s">
        <v>2163</v>
      </c>
      <c r="B152" t="s">
        <v>2164</v>
      </c>
      <c r="C152">
        <v>2</v>
      </c>
      <c r="D152" s="399">
        <v>1</v>
      </c>
    </row>
    <row r="153" spans="1:4">
      <c r="A153" t="s">
        <v>2165</v>
      </c>
      <c r="B153" t="s">
        <v>2166</v>
      </c>
      <c r="C153">
        <v>0</v>
      </c>
      <c r="D153" s="399">
        <v>1</v>
      </c>
    </row>
    <row r="154" spans="1:4">
      <c r="A154" t="s">
        <v>2167</v>
      </c>
      <c r="B154" t="s">
        <v>2168</v>
      </c>
      <c r="C154">
        <v>0</v>
      </c>
      <c r="D154" s="399">
        <v>1</v>
      </c>
    </row>
    <row r="155" spans="1:4">
      <c r="A155" t="s">
        <v>2169</v>
      </c>
      <c r="B155" t="s">
        <v>2170</v>
      </c>
      <c r="C155">
        <v>0</v>
      </c>
      <c r="D155" s="399">
        <v>1</v>
      </c>
    </row>
    <row r="156" spans="1:4">
      <c r="A156" t="s">
        <v>2171</v>
      </c>
      <c r="B156" t="s">
        <v>2172</v>
      </c>
      <c r="C156">
        <v>0</v>
      </c>
      <c r="D156" s="399">
        <v>1</v>
      </c>
    </row>
    <row r="157" spans="1:4">
      <c r="A157" t="s">
        <v>2173</v>
      </c>
      <c r="B157" t="s">
        <v>2174</v>
      </c>
      <c r="C157">
        <v>0</v>
      </c>
      <c r="D157" s="399">
        <v>1</v>
      </c>
    </row>
    <row r="158" spans="1:4">
      <c r="A158" t="s">
        <v>2175</v>
      </c>
      <c r="B158" t="s">
        <v>2176</v>
      </c>
      <c r="C158">
        <v>0</v>
      </c>
      <c r="D158" s="399">
        <v>1</v>
      </c>
    </row>
    <row r="159" spans="1:4">
      <c r="A159" t="s">
        <v>2177</v>
      </c>
      <c r="B159" t="s">
        <v>2178</v>
      </c>
      <c r="C159">
        <v>0</v>
      </c>
      <c r="D159" s="399">
        <v>1</v>
      </c>
    </row>
    <row r="160" spans="1:4">
      <c r="A160" t="s">
        <v>2179</v>
      </c>
      <c r="B160" t="s">
        <v>2180</v>
      </c>
      <c r="C160">
        <v>3</v>
      </c>
      <c r="D160" s="399">
        <v>1</v>
      </c>
    </row>
    <row r="161" spans="1:4">
      <c r="A161" t="s">
        <v>2181</v>
      </c>
      <c r="B161" t="s">
        <v>2182</v>
      </c>
      <c r="C161">
        <v>0</v>
      </c>
      <c r="D161" s="399">
        <v>1</v>
      </c>
    </row>
    <row r="162" spans="1:4">
      <c r="A162" t="s">
        <v>2183</v>
      </c>
      <c r="B162" t="s">
        <v>2184</v>
      </c>
      <c r="C162">
        <v>0</v>
      </c>
      <c r="D162" s="399">
        <v>1</v>
      </c>
    </row>
    <row r="163" spans="1:4">
      <c r="A163" t="s">
        <v>2185</v>
      </c>
      <c r="B163" t="s">
        <v>2186</v>
      </c>
      <c r="C163">
        <v>1</v>
      </c>
      <c r="D163" s="399">
        <v>2</v>
      </c>
    </row>
    <row r="164" spans="1:4">
      <c r="A164" t="s">
        <v>2187</v>
      </c>
      <c r="B164" t="s">
        <v>2188</v>
      </c>
      <c r="C164">
        <v>7</v>
      </c>
      <c r="D164" s="399">
        <v>7</v>
      </c>
    </row>
    <row r="165" spans="1:4">
      <c r="A165" t="s">
        <v>2189</v>
      </c>
      <c r="B165" t="s">
        <v>2190</v>
      </c>
      <c r="C165">
        <v>3</v>
      </c>
      <c r="D165" s="399">
        <v>6</v>
      </c>
    </row>
    <row r="166" spans="1:4">
      <c r="A166" t="s">
        <v>2191</v>
      </c>
      <c r="B166" t="s">
        <v>2192</v>
      </c>
      <c r="C166">
        <v>3</v>
      </c>
      <c r="D166" s="399">
        <v>1</v>
      </c>
    </row>
    <row r="167" spans="1:4">
      <c r="A167" t="s">
        <v>2193</v>
      </c>
      <c r="B167" t="s">
        <v>2194</v>
      </c>
      <c r="C167">
        <v>5</v>
      </c>
      <c r="D167" s="399">
        <v>2</v>
      </c>
    </row>
    <row r="168" spans="1:4">
      <c r="A168" t="s">
        <v>2195</v>
      </c>
      <c r="B168" t="s">
        <v>2196</v>
      </c>
      <c r="C168">
        <v>0</v>
      </c>
      <c r="D168" s="399">
        <v>1</v>
      </c>
    </row>
    <row r="169" spans="1:4">
      <c r="A169" t="s">
        <v>2197</v>
      </c>
      <c r="B169" t="s">
        <v>2198</v>
      </c>
      <c r="C169">
        <v>1</v>
      </c>
      <c r="D169" s="399">
        <v>1</v>
      </c>
    </row>
    <row r="170" spans="1:4">
      <c r="A170" t="s">
        <v>2199</v>
      </c>
      <c r="B170" t="s">
        <v>2200</v>
      </c>
      <c r="C170">
        <v>0</v>
      </c>
      <c r="D170" s="399">
        <v>1</v>
      </c>
    </row>
    <row r="171" spans="1:4">
      <c r="A171" t="s">
        <v>2201</v>
      </c>
      <c r="B171" t="s">
        <v>2202</v>
      </c>
      <c r="C171">
        <v>0</v>
      </c>
      <c r="D171" s="399">
        <v>1</v>
      </c>
    </row>
    <row r="172" spans="1:4">
      <c r="A172" t="s">
        <v>2203</v>
      </c>
      <c r="B172" t="s">
        <v>2204</v>
      </c>
      <c r="C172">
        <v>2</v>
      </c>
      <c r="D172" s="399">
        <v>1</v>
      </c>
    </row>
    <row r="173" spans="1:4">
      <c r="A173" t="s">
        <v>2205</v>
      </c>
      <c r="B173" t="s">
        <v>2206</v>
      </c>
      <c r="C173">
        <v>0</v>
      </c>
      <c r="D173" s="399">
        <v>1</v>
      </c>
    </row>
    <row r="174" spans="1:4">
      <c r="A174" t="s">
        <v>2207</v>
      </c>
      <c r="B174" t="s">
        <v>2208</v>
      </c>
      <c r="C174">
        <v>1</v>
      </c>
      <c r="D174" s="399">
        <v>2</v>
      </c>
    </row>
    <row r="175" spans="1:4">
      <c r="A175" t="s">
        <v>2209</v>
      </c>
      <c r="B175" t="s">
        <v>2210</v>
      </c>
      <c r="C175">
        <v>0</v>
      </c>
      <c r="D175" s="399">
        <v>1</v>
      </c>
    </row>
    <row r="176" spans="1:4">
      <c r="A176" t="s">
        <v>2211</v>
      </c>
      <c r="B176" t="s">
        <v>2212</v>
      </c>
      <c r="C176">
        <v>0</v>
      </c>
      <c r="D176" s="399">
        <v>1</v>
      </c>
    </row>
    <row r="177" spans="1:4">
      <c r="A177" t="s">
        <v>2213</v>
      </c>
      <c r="B177" t="s">
        <v>2214</v>
      </c>
      <c r="C177">
        <v>2</v>
      </c>
      <c r="D177" s="399">
        <v>1</v>
      </c>
    </row>
    <row r="178" spans="1:4">
      <c r="A178" t="s">
        <v>2215</v>
      </c>
      <c r="B178" t="s">
        <v>2216</v>
      </c>
      <c r="C178">
        <v>3</v>
      </c>
      <c r="D178" s="399">
        <v>7</v>
      </c>
    </row>
    <row r="179" spans="1:4">
      <c r="A179" t="s">
        <v>2217</v>
      </c>
      <c r="B179" t="s">
        <v>2218</v>
      </c>
      <c r="C179">
        <v>3</v>
      </c>
      <c r="D179" s="399">
        <v>6</v>
      </c>
    </row>
    <row r="180" spans="1:4">
      <c r="A180" t="s">
        <v>2219</v>
      </c>
      <c r="B180" t="s">
        <v>2220</v>
      </c>
      <c r="C180">
        <v>1</v>
      </c>
      <c r="D180" s="399">
        <v>1</v>
      </c>
    </row>
    <row r="181" spans="1:4">
      <c r="A181" t="s">
        <v>2221</v>
      </c>
      <c r="B181" t="s">
        <v>2222</v>
      </c>
      <c r="C181">
        <v>0</v>
      </c>
      <c r="D181" s="399">
        <v>1</v>
      </c>
    </row>
    <row r="182" spans="1:4">
      <c r="A182" t="s">
        <v>2223</v>
      </c>
      <c r="B182" t="s">
        <v>2224</v>
      </c>
      <c r="C182">
        <v>0</v>
      </c>
      <c r="D182" s="399">
        <v>1</v>
      </c>
    </row>
    <row r="183" spans="1:4">
      <c r="A183" t="s">
        <v>2225</v>
      </c>
      <c r="B183" t="s">
        <v>2226</v>
      </c>
      <c r="C183">
        <v>1</v>
      </c>
      <c r="D183" s="399">
        <v>1</v>
      </c>
    </row>
    <row r="184" spans="1:4">
      <c r="A184" t="s">
        <v>2227</v>
      </c>
      <c r="B184" t="s">
        <v>2228</v>
      </c>
      <c r="C184">
        <v>0</v>
      </c>
      <c r="D184" s="399">
        <v>1</v>
      </c>
    </row>
    <row r="185" spans="1:4">
      <c r="A185" t="s">
        <v>2229</v>
      </c>
      <c r="B185" t="s">
        <v>2230</v>
      </c>
      <c r="C185">
        <v>0</v>
      </c>
      <c r="D185" s="399">
        <v>1</v>
      </c>
    </row>
    <row r="186" spans="1:4">
      <c r="A186" t="s">
        <v>2231</v>
      </c>
      <c r="B186" t="s">
        <v>2232</v>
      </c>
      <c r="C186">
        <v>0</v>
      </c>
      <c r="D186" s="399">
        <v>1</v>
      </c>
    </row>
    <row r="187" spans="1:4">
      <c r="A187" t="s">
        <v>2233</v>
      </c>
      <c r="B187" t="s">
        <v>2234</v>
      </c>
      <c r="C187">
        <v>1</v>
      </c>
      <c r="D187" s="399">
        <v>1</v>
      </c>
    </row>
    <row r="188" spans="1:4">
      <c r="A188" t="s">
        <v>2235</v>
      </c>
      <c r="B188" t="s">
        <v>2236</v>
      </c>
      <c r="C188">
        <v>7</v>
      </c>
      <c r="D188" s="399">
        <v>9</v>
      </c>
    </row>
    <row r="189" spans="1:4">
      <c r="A189" t="s">
        <v>2237</v>
      </c>
      <c r="B189" t="s">
        <v>2238</v>
      </c>
      <c r="C189">
        <v>2</v>
      </c>
      <c r="D189" s="399">
        <v>4</v>
      </c>
    </row>
    <row r="190" spans="1:4">
      <c r="A190" t="s">
        <v>2239</v>
      </c>
      <c r="B190" t="s">
        <v>2240</v>
      </c>
      <c r="C190">
        <v>19</v>
      </c>
      <c r="D190" s="399">
        <v>24</v>
      </c>
    </row>
    <row r="191" spans="1:4">
      <c r="A191" t="s">
        <v>2241</v>
      </c>
      <c r="B191" t="s">
        <v>2242</v>
      </c>
      <c r="C191">
        <v>5</v>
      </c>
      <c r="D191" s="399">
        <v>11</v>
      </c>
    </row>
    <row r="192" spans="1:4">
      <c r="A192" t="s">
        <v>2243</v>
      </c>
      <c r="B192" t="s">
        <v>2244</v>
      </c>
      <c r="C192">
        <v>1</v>
      </c>
      <c r="D192" s="399">
        <v>3</v>
      </c>
    </row>
    <row r="193" spans="1:4">
      <c r="A193" t="s">
        <v>2245</v>
      </c>
      <c r="B193" t="s">
        <v>2246</v>
      </c>
      <c r="C193">
        <v>2</v>
      </c>
      <c r="D193" s="399">
        <v>12</v>
      </c>
    </row>
    <row r="194" spans="1:4">
      <c r="A194" t="s">
        <v>2247</v>
      </c>
      <c r="B194" t="s">
        <v>2248</v>
      </c>
      <c r="C194">
        <v>88</v>
      </c>
      <c r="D194" s="399">
        <v>68</v>
      </c>
    </row>
    <row r="195" spans="1:4">
      <c r="A195" t="s">
        <v>2249</v>
      </c>
      <c r="B195" t="s">
        <v>2250</v>
      </c>
      <c r="C195">
        <v>1</v>
      </c>
      <c r="D195" s="399">
        <v>1</v>
      </c>
    </row>
    <row r="196" spans="1:4">
      <c r="A196" t="s">
        <v>2251</v>
      </c>
      <c r="B196" t="s">
        <v>2252</v>
      </c>
      <c r="C196">
        <v>2</v>
      </c>
      <c r="D196" s="399">
        <v>1</v>
      </c>
    </row>
    <row r="197" spans="1:4">
      <c r="A197" t="s">
        <v>2253</v>
      </c>
      <c r="B197" t="s">
        <v>2254</v>
      </c>
      <c r="C197">
        <v>3</v>
      </c>
      <c r="D197" s="399">
        <v>5</v>
      </c>
    </row>
    <row r="198" spans="1:4">
      <c r="A198" t="s">
        <v>2255</v>
      </c>
      <c r="B198" t="s">
        <v>2256</v>
      </c>
      <c r="C198">
        <v>0</v>
      </c>
      <c r="D198" s="399">
        <v>1</v>
      </c>
    </row>
    <row r="199" spans="1:4">
      <c r="A199" t="s">
        <v>2257</v>
      </c>
      <c r="B199" t="s">
        <v>2258</v>
      </c>
      <c r="C199">
        <v>0</v>
      </c>
      <c r="D199" s="399">
        <v>1</v>
      </c>
    </row>
    <row r="200" spans="1:4">
      <c r="A200" t="s">
        <v>2259</v>
      </c>
      <c r="B200" t="s">
        <v>2260</v>
      </c>
      <c r="C200">
        <v>0</v>
      </c>
      <c r="D200" s="399">
        <v>1</v>
      </c>
    </row>
    <row r="201" spans="1:4">
      <c r="A201" t="s">
        <v>2261</v>
      </c>
      <c r="B201" t="s">
        <v>2262</v>
      </c>
      <c r="C201">
        <v>0</v>
      </c>
      <c r="D201" s="399">
        <v>3</v>
      </c>
    </row>
    <row r="202" spans="1:4">
      <c r="A202" t="s">
        <v>2263</v>
      </c>
      <c r="B202" t="s">
        <v>2264</v>
      </c>
      <c r="C202">
        <v>1</v>
      </c>
      <c r="D202" s="399">
        <v>2</v>
      </c>
    </row>
    <row r="203" spans="1:4">
      <c r="A203" t="s">
        <v>2265</v>
      </c>
      <c r="B203" t="s">
        <v>2266</v>
      </c>
      <c r="C203">
        <v>0</v>
      </c>
      <c r="D203" s="399">
        <v>2</v>
      </c>
    </row>
    <row r="204" spans="1:4">
      <c r="A204" t="s">
        <v>2267</v>
      </c>
      <c r="B204" t="s">
        <v>2268</v>
      </c>
      <c r="C204">
        <v>0</v>
      </c>
      <c r="D204" s="399">
        <v>1</v>
      </c>
    </row>
    <row r="205" spans="1:4">
      <c r="A205" t="s">
        <v>2269</v>
      </c>
      <c r="B205" t="s">
        <v>2270</v>
      </c>
      <c r="C205">
        <v>1</v>
      </c>
      <c r="D205" s="399">
        <v>1</v>
      </c>
    </row>
    <row r="206" spans="1:4">
      <c r="A206" t="s">
        <v>2271</v>
      </c>
      <c r="B206" t="s">
        <v>2272</v>
      </c>
      <c r="C206">
        <v>2</v>
      </c>
      <c r="D206" s="399">
        <v>5</v>
      </c>
    </row>
    <row r="207" spans="1:4">
      <c r="A207" t="s">
        <v>2273</v>
      </c>
      <c r="B207" t="s">
        <v>2274</v>
      </c>
      <c r="C207">
        <v>0</v>
      </c>
      <c r="D207" s="399">
        <v>1</v>
      </c>
    </row>
    <row r="208" spans="1:4">
      <c r="A208" t="s">
        <v>2275</v>
      </c>
      <c r="B208" t="s">
        <v>2276</v>
      </c>
      <c r="C208">
        <v>0</v>
      </c>
      <c r="D208" s="399">
        <v>1</v>
      </c>
    </row>
    <row r="209" spans="1:4">
      <c r="A209" t="s">
        <v>2277</v>
      </c>
      <c r="B209" t="s">
        <v>2278</v>
      </c>
      <c r="C209">
        <v>0</v>
      </c>
      <c r="D209" s="399">
        <v>1</v>
      </c>
    </row>
    <row r="210" spans="1:4">
      <c r="A210" t="s">
        <v>2279</v>
      </c>
      <c r="B210" t="s">
        <v>2280</v>
      </c>
      <c r="C210">
        <v>10</v>
      </c>
      <c r="D210" s="399">
        <v>8</v>
      </c>
    </row>
    <row r="211" spans="1:4">
      <c r="A211" t="s">
        <v>2281</v>
      </c>
      <c r="B211" t="s">
        <v>2282</v>
      </c>
      <c r="C211">
        <v>0</v>
      </c>
      <c r="D211" s="399">
        <v>1</v>
      </c>
    </row>
    <row r="212" spans="1:4">
      <c r="A212" t="s">
        <v>2283</v>
      </c>
      <c r="B212" t="s">
        <v>2284</v>
      </c>
      <c r="C212">
        <v>1</v>
      </c>
      <c r="D212" s="399">
        <v>2</v>
      </c>
    </row>
    <row r="213" spans="1:4">
      <c r="A213" t="s">
        <v>2286</v>
      </c>
      <c r="B213" t="s">
        <v>2287</v>
      </c>
      <c r="C213">
        <v>2</v>
      </c>
      <c r="D213" s="399">
        <v>2</v>
      </c>
    </row>
    <row r="214" spans="1:4">
      <c r="A214" t="s">
        <v>2288</v>
      </c>
      <c r="B214" t="s">
        <v>2289</v>
      </c>
      <c r="C214">
        <v>0</v>
      </c>
      <c r="D214" s="399">
        <v>1</v>
      </c>
    </row>
    <row r="215" spans="1:4">
      <c r="A215" t="s">
        <v>2290</v>
      </c>
      <c r="B215" t="s">
        <v>2291</v>
      </c>
      <c r="C215">
        <v>0</v>
      </c>
      <c r="D215" s="399">
        <v>1</v>
      </c>
    </row>
    <row r="216" spans="1:4">
      <c r="A216" t="s">
        <v>2292</v>
      </c>
      <c r="B216" t="s">
        <v>2293</v>
      </c>
      <c r="C216">
        <v>0</v>
      </c>
      <c r="D216" s="399">
        <v>2</v>
      </c>
    </row>
    <row r="217" spans="1:4">
      <c r="A217" t="s">
        <v>2294</v>
      </c>
      <c r="B217" t="s">
        <v>2295</v>
      </c>
      <c r="C217">
        <v>0</v>
      </c>
      <c r="D217" s="399">
        <v>2</v>
      </c>
    </row>
    <row r="218" spans="1:4">
      <c r="A218" t="s">
        <v>2296</v>
      </c>
      <c r="B218" t="s">
        <v>2297</v>
      </c>
      <c r="C218">
        <v>1</v>
      </c>
      <c r="D218" s="399">
        <v>0</v>
      </c>
    </row>
    <row r="219" spans="1:4">
      <c r="A219" t="s">
        <v>2298</v>
      </c>
      <c r="B219" t="s">
        <v>2299</v>
      </c>
      <c r="C219">
        <v>0</v>
      </c>
      <c r="D219" s="399">
        <v>0</v>
      </c>
    </row>
    <row r="220" spans="1:4">
      <c r="A220" t="s">
        <v>2300</v>
      </c>
      <c r="B220" t="s">
        <v>2301</v>
      </c>
      <c r="C220">
        <v>0</v>
      </c>
      <c r="D220" s="399">
        <v>1</v>
      </c>
    </row>
    <row r="221" spans="1:4">
      <c r="A221" t="s">
        <v>2302</v>
      </c>
      <c r="B221" t="s">
        <v>2303</v>
      </c>
      <c r="C221">
        <v>2</v>
      </c>
      <c r="D221" s="399">
        <v>3</v>
      </c>
    </row>
    <row r="222" spans="1:4">
      <c r="A222" t="s">
        <v>2304</v>
      </c>
      <c r="B222" t="s">
        <v>2305</v>
      </c>
      <c r="C222">
        <v>31</v>
      </c>
      <c r="D222" s="399">
        <v>22</v>
      </c>
    </row>
    <row r="223" spans="1:4">
      <c r="A223" t="s">
        <v>2306</v>
      </c>
      <c r="B223" t="s">
        <v>2307</v>
      </c>
      <c r="C223">
        <v>0</v>
      </c>
      <c r="D223" s="399">
        <v>1</v>
      </c>
    </row>
    <row r="224" spans="1:4">
      <c r="A224" t="s">
        <v>2308</v>
      </c>
      <c r="B224" t="s">
        <v>2309</v>
      </c>
      <c r="C224">
        <v>0</v>
      </c>
      <c r="D224" s="399">
        <v>1</v>
      </c>
    </row>
    <row r="225" spans="1:4">
      <c r="A225" t="s">
        <v>2310</v>
      </c>
      <c r="B225" t="s">
        <v>2311</v>
      </c>
      <c r="C225">
        <v>0</v>
      </c>
      <c r="D225" s="399">
        <v>1</v>
      </c>
    </row>
    <row r="226" spans="1:4">
      <c r="A226" t="s">
        <v>2312</v>
      </c>
      <c r="B226" t="s">
        <v>2313</v>
      </c>
      <c r="C226">
        <v>3</v>
      </c>
      <c r="D226" s="399">
        <v>4</v>
      </c>
    </row>
    <row r="227" spans="1:4">
      <c r="A227" t="s">
        <v>2314</v>
      </c>
      <c r="B227" t="s">
        <v>2315</v>
      </c>
      <c r="C227">
        <v>3</v>
      </c>
      <c r="D227" s="399">
        <v>2</v>
      </c>
    </row>
    <row r="228" spans="1:4">
      <c r="A228" t="s">
        <v>2316</v>
      </c>
      <c r="B228" t="s">
        <v>2317</v>
      </c>
      <c r="C228">
        <v>15</v>
      </c>
      <c r="D228" s="399">
        <v>16</v>
      </c>
    </row>
    <row r="229" spans="1:4">
      <c r="A229" t="s">
        <v>2318</v>
      </c>
      <c r="B229" t="s">
        <v>2319</v>
      </c>
      <c r="C229">
        <v>7</v>
      </c>
      <c r="D229" s="399">
        <v>5</v>
      </c>
    </row>
    <row r="230" spans="1:4">
      <c r="A230" t="s">
        <v>2320</v>
      </c>
      <c r="B230" t="s">
        <v>2321</v>
      </c>
      <c r="C230">
        <v>2</v>
      </c>
      <c r="D230" s="399">
        <v>1</v>
      </c>
    </row>
    <row r="231" spans="1:4">
      <c r="A231" t="s">
        <v>2322</v>
      </c>
      <c r="B231" t="s">
        <v>2323</v>
      </c>
      <c r="C231">
        <v>0</v>
      </c>
      <c r="D231" s="399">
        <v>1</v>
      </c>
    </row>
    <row r="232" spans="1:4">
      <c r="A232" t="s">
        <v>2324</v>
      </c>
      <c r="B232" t="s">
        <v>2325</v>
      </c>
      <c r="C232">
        <v>0</v>
      </c>
      <c r="D232" s="399">
        <v>1</v>
      </c>
    </row>
    <row r="233" spans="1:4">
      <c r="A233" t="s">
        <v>2326</v>
      </c>
      <c r="B233" t="s">
        <v>2327</v>
      </c>
      <c r="C233">
        <v>1</v>
      </c>
      <c r="D233" s="399">
        <v>1</v>
      </c>
    </row>
    <row r="234" spans="1:4">
      <c r="A234" t="s">
        <v>2328</v>
      </c>
      <c r="B234" t="s">
        <v>2329</v>
      </c>
      <c r="C234">
        <v>0</v>
      </c>
      <c r="D234" s="399">
        <v>1</v>
      </c>
    </row>
    <row r="235" spans="1:4">
      <c r="A235" t="s">
        <v>2330</v>
      </c>
      <c r="B235" t="s">
        <v>2331</v>
      </c>
      <c r="C235">
        <v>0</v>
      </c>
      <c r="D235" s="399">
        <v>1</v>
      </c>
    </row>
    <row r="236" spans="1:4">
      <c r="A236" t="s">
        <v>2332</v>
      </c>
      <c r="B236" t="s">
        <v>2333</v>
      </c>
      <c r="C236">
        <v>0</v>
      </c>
      <c r="D236" s="399">
        <v>1</v>
      </c>
    </row>
    <row r="237" spans="1:4">
      <c r="A237" t="s">
        <v>2334</v>
      </c>
      <c r="B237" t="s">
        <v>2335</v>
      </c>
      <c r="C237">
        <v>1</v>
      </c>
      <c r="D237" s="399">
        <v>1</v>
      </c>
    </row>
    <row r="238" spans="1:4">
      <c r="A238" t="s">
        <v>2336</v>
      </c>
      <c r="B238" t="s">
        <v>2337</v>
      </c>
      <c r="C238">
        <v>1</v>
      </c>
      <c r="D238" s="399">
        <v>1</v>
      </c>
    </row>
    <row r="239" spans="1:4">
      <c r="A239" t="s">
        <v>2338</v>
      </c>
      <c r="B239" t="s">
        <v>2339</v>
      </c>
      <c r="C239">
        <v>0</v>
      </c>
      <c r="D239" s="399">
        <v>1</v>
      </c>
    </row>
    <row r="240" spans="1:4">
      <c r="A240" t="s">
        <v>2340</v>
      </c>
      <c r="B240" t="s">
        <v>2341</v>
      </c>
      <c r="C240">
        <v>2</v>
      </c>
      <c r="D240" s="399">
        <v>2</v>
      </c>
    </row>
    <row r="241" spans="1:4">
      <c r="A241" t="s">
        <v>2342</v>
      </c>
      <c r="B241" t="s">
        <v>2343</v>
      </c>
      <c r="C241">
        <v>0</v>
      </c>
      <c r="D241" s="399">
        <v>2</v>
      </c>
    </row>
    <row r="242" spans="1:4">
      <c r="A242" t="s">
        <v>2344</v>
      </c>
      <c r="B242" t="s">
        <v>2345</v>
      </c>
      <c r="C242">
        <v>0</v>
      </c>
      <c r="D242" s="399">
        <v>1</v>
      </c>
    </row>
    <row r="243" spans="1:4">
      <c r="A243" t="s">
        <v>2346</v>
      </c>
      <c r="B243" t="s">
        <v>2347</v>
      </c>
      <c r="C243">
        <v>0</v>
      </c>
      <c r="D243" s="399">
        <v>1</v>
      </c>
    </row>
    <row r="244" spans="1:4">
      <c r="A244" t="s">
        <v>2348</v>
      </c>
      <c r="B244" t="s">
        <v>2349</v>
      </c>
      <c r="C244">
        <v>3</v>
      </c>
      <c r="D244" s="399">
        <v>3</v>
      </c>
    </row>
    <row r="245" spans="1:4">
      <c r="A245" t="s">
        <v>2350</v>
      </c>
      <c r="B245" t="s">
        <v>2351</v>
      </c>
      <c r="C245">
        <v>4</v>
      </c>
      <c r="D245" s="399">
        <v>8</v>
      </c>
    </row>
    <row r="246" spans="1:4">
      <c r="A246" t="s">
        <v>2352</v>
      </c>
      <c r="B246" t="s">
        <v>2353</v>
      </c>
      <c r="C246">
        <v>0</v>
      </c>
      <c r="D246" s="399">
        <v>1</v>
      </c>
    </row>
    <row r="247" spans="1:4">
      <c r="A247" t="s">
        <v>2354</v>
      </c>
      <c r="B247" t="s">
        <v>2355</v>
      </c>
      <c r="C247">
        <v>0</v>
      </c>
      <c r="D247" s="399">
        <v>1</v>
      </c>
    </row>
    <row r="248" spans="1:4">
      <c r="A248" t="s">
        <v>2356</v>
      </c>
      <c r="B248" t="s">
        <v>2357</v>
      </c>
      <c r="C248">
        <v>0</v>
      </c>
      <c r="D248" s="399">
        <v>1</v>
      </c>
    </row>
    <row r="249" spans="1:4">
      <c r="A249" t="s">
        <v>2358</v>
      </c>
      <c r="B249" t="s">
        <v>2359</v>
      </c>
      <c r="C249">
        <v>3</v>
      </c>
      <c r="D249" s="399">
        <v>1</v>
      </c>
    </row>
    <row r="250" spans="1:4">
      <c r="A250" t="s">
        <v>2360</v>
      </c>
      <c r="B250" t="s">
        <v>2361</v>
      </c>
      <c r="C250">
        <v>18</v>
      </c>
      <c r="D250" s="399">
        <v>20</v>
      </c>
    </row>
    <row r="251" spans="1:4">
      <c r="A251" t="s">
        <v>2362</v>
      </c>
      <c r="B251" t="s">
        <v>2363</v>
      </c>
      <c r="C251">
        <v>0</v>
      </c>
      <c r="D251" s="399">
        <v>1</v>
      </c>
    </row>
    <row r="252" spans="1:4">
      <c r="A252" t="s">
        <v>2364</v>
      </c>
      <c r="B252" t="s">
        <v>2365</v>
      </c>
      <c r="C252">
        <v>0</v>
      </c>
      <c r="D252" s="399">
        <v>1</v>
      </c>
    </row>
    <row r="253" spans="1:4">
      <c r="A253" t="s">
        <v>2366</v>
      </c>
      <c r="B253" t="s">
        <v>2367</v>
      </c>
      <c r="C253">
        <v>0</v>
      </c>
      <c r="D253" s="399">
        <v>1</v>
      </c>
    </row>
    <row r="254" spans="1:4">
      <c r="A254" t="s">
        <v>2368</v>
      </c>
      <c r="B254" t="s">
        <v>2369</v>
      </c>
      <c r="C254">
        <v>0</v>
      </c>
      <c r="D254" s="399">
        <v>1</v>
      </c>
    </row>
    <row r="255" spans="1:4">
      <c r="A255" t="s">
        <v>2370</v>
      </c>
      <c r="B255" t="s">
        <v>2371</v>
      </c>
      <c r="C255">
        <v>0</v>
      </c>
      <c r="D255" s="399">
        <v>1</v>
      </c>
    </row>
    <row r="256" spans="1:4">
      <c r="A256" t="s">
        <v>2372</v>
      </c>
      <c r="B256" t="s">
        <v>2373</v>
      </c>
      <c r="C256">
        <v>0</v>
      </c>
      <c r="D256" s="399">
        <v>1</v>
      </c>
    </row>
    <row r="257" spans="1:4">
      <c r="A257" t="s">
        <v>2374</v>
      </c>
      <c r="B257" t="s">
        <v>2375</v>
      </c>
      <c r="C257">
        <v>0</v>
      </c>
      <c r="D257" s="399">
        <v>1</v>
      </c>
    </row>
    <row r="258" spans="1:4">
      <c r="A258" t="s">
        <v>2376</v>
      </c>
      <c r="B258" t="s">
        <v>2377</v>
      </c>
      <c r="C258">
        <v>1</v>
      </c>
      <c r="D258" s="399">
        <v>3</v>
      </c>
    </row>
    <row r="259" spans="1:4">
      <c r="A259" t="s">
        <v>2378</v>
      </c>
      <c r="B259" t="s">
        <v>2379</v>
      </c>
      <c r="C259">
        <v>0</v>
      </c>
      <c r="D259" s="399">
        <v>1</v>
      </c>
    </row>
    <row r="260" spans="1:4">
      <c r="A260" t="s">
        <v>2380</v>
      </c>
      <c r="B260" t="s">
        <v>2381</v>
      </c>
      <c r="C260">
        <v>1</v>
      </c>
      <c r="D260" s="399">
        <v>1</v>
      </c>
    </row>
    <row r="261" spans="1:4">
      <c r="A261" t="s">
        <v>2382</v>
      </c>
      <c r="B261" t="s">
        <v>2383</v>
      </c>
      <c r="C261">
        <v>3</v>
      </c>
      <c r="D261" s="399">
        <v>2</v>
      </c>
    </row>
    <row r="262" spans="1:4">
      <c r="A262" t="s">
        <v>2384</v>
      </c>
      <c r="B262" t="s">
        <v>2385</v>
      </c>
      <c r="C262">
        <v>0</v>
      </c>
      <c r="D262" s="399">
        <v>1</v>
      </c>
    </row>
    <row r="263" spans="1:4">
      <c r="A263" t="s">
        <v>2386</v>
      </c>
      <c r="B263" t="s">
        <v>2387</v>
      </c>
      <c r="C263">
        <v>7</v>
      </c>
      <c r="D263" s="399">
        <v>1</v>
      </c>
    </row>
    <row r="264" spans="1:4">
      <c r="A264" t="s">
        <v>2388</v>
      </c>
      <c r="B264" t="s">
        <v>2389</v>
      </c>
      <c r="C264">
        <v>3</v>
      </c>
      <c r="D264" s="399">
        <v>1</v>
      </c>
    </row>
    <row r="265" spans="1:4">
      <c r="A265" t="s">
        <v>2390</v>
      </c>
      <c r="B265" t="s">
        <v>2391</v>
      </c>
      <c r="C265">
        <v>3</v>
      </c>
      <c r="D265" s="399">
        <v>1</v>
      </c>
    </row>
    <row r="266" spans="1:4">
      <c r="A266" t="s">
        <v>2392</v>
      </c>
      <c r="B266" t="s">
        <v>2393</v>
      </c>
      <c r="C266">
        <v>0</v>
      </c>
      <c r="D266" s="399">
        <v>1</v>
      </c>
    </row>
    <row r="267" spans="1:4">
      <c r="A267" t="s">
        <v>2394</v>
      </c>
      <c r="B267" t="s">
        <v>2395</v>
      </c>
      <c r="C267">
        <v>2</v>
      </c>
      <c r="D267" s="399">
        <v>6</v>
      </c>
    </row>
    <row r="268" spans="1:4">
      <c r="A268" t="s">
        <v>2396</v>
      </c>
      <c r="B268" t="s">
        <v>2397</v>
      </c>
      <c r="C268">
        <v>0</v>
      </c>
      <c r="D268" s="399">
        <v>1</v>
      </c>
    </row>
    <row r="269" spans="1:4">
      <c r="A269" t="s">
        <v>2398</v>
      </c>
      <c r="B269" t="s">
        <v>2399</v>
      </c>
      <c r="C269">
        <v>1</v>
      </c>
      <c r="D269" s="399">
        <v>1</v>
      </c>
    </row>
    <row r="270" spans="1:4">
      <c r="A270" t="s">
        <v>2400</v>
      </c>
      <c r="B270" t="s">
        <v>2401</v>
      </c>
      <c r="C270">
        <v>4</v>
      </c>
      <c r="D270" s="399">
        <v>3</v>
      </c>
    </row>
    <row r="271" spans="1:4">
      <c r="A271" t="s">
        <v>2402</v>
      </c>
      <c r="B271" t="s">
        <v>2403</v>
      </c>
      <c r="C271">
        <v>4</v>
      </c>
      <c r="D271" s="399">
        <v>1</v>
      </c>
    </row>
    <row r="272" spans="1:4">
      <c r="A272" t="s">
        <v>2404</v>
      </c>
      <c r="B272" t="s">
        <v>2405</v>
      </c>
      <c r="C272">
        <v>3</v>
      </c>
      <c r="D272" s="399">
        <v>2</v>
      </c>
    </row>
    <row r="273" spans="1:4">
      <c r="A273" t="s">
        <v>2406</v>
      </c>
      <c r="B273" t="s">
        <v>2407</v>
      </c>
      <c r="C273">
        <v>3</v>
      </c>
      <c r="D273" s="399">
        <v>1</v>
      </c>
    </row>
    <row r="274" spans="1:4">
      <c r="A274" t="s">
        <v>2408</v>
      </c>
      <c r="B274" t="s">
        <v>2409</v>
      </c>
      <c r="C274">
        <v>0</v>
      </c>
      <c r="D274" s="399">
        <v>1</v>
      </c>
    </row>
    <row r="275" spans="1:4">
      <c r="A275" t="s">
        <v>2410</v>
      </c>
      <c r="B275" t="s">
        <v>2411</v>
      </c>
      <c r="C275">
        <v>0</v>
      </c>
      <c r="D275" s="399">
        <v>1</v>
      </c>
    </row>
    <row r="276" spans="1:4">
      <c r="A276" t="s">
        <v>2412</v>
      </c>
      <c r="B276" t="s">
        <v>2413</v>
      </c>
      <c r="C276">
        <v>0</v>
      </c>
      <c r="D276" s="399">
        <v>1</v>
      </c>
    </row>
    <row r="277" spans="1:4">
      <c r="A277" t="s">
        <v>2414</v>
      </c>
      <c r="B277" t="s">
        <v>2415</v>
      </c>
      <c r="C277">
        <v>0</v>
      </c>
      <c r="D277" s="399">
        <v>1</v>
      </c>
    </row>
    <row r="278" spans="1:4">
      <c r="A278" t="s">
        <v>2416</v>
      </c>
      <c r="B278" t="s">
        <v>2417</v>
      </c>
      <c r="C278">
        <v>1</v>
      </c>
      <c r="D278" s="399">
        <v>1</v>
      </c>
    </row>
    <row r="279" spans="1:4">
      <c r="A279" t="s">
        <v>2418</v>
      </c>
      <c r="B279" t="s">
        <v>2419</v>
      </c>
      <c r="C279">
        <v>1</v>
      </c>
      <c r="D279" s="399">
        <v>1</v>
      </c>
    </row>
    <row r="280" spans="1:4">
      <c r="A280" t="s">
        <v>2420</v>
      </c>
      <c r="B280" t="s">
        <v>2421</v>
      </c>
      <c r="C280">
        <v>0</v>
      </c>
      <c r="D280" s="399">
        <v>1</v>
      </c>
    </row>
    <row r="281" spans="1:4">
      <c r="A281" t="s">
        <v>2422</v>
      </c>
      <c r="B281" t="s">
        <v>2423</v>
      </c>
      <c r="C281">
        <v>0</v>
      </c>
      <c r="D281" s="399">
        <v>1</v>
      </c>
    </row>
    <row r="282" spans="1:4">
      <c r="A282" t="s">
        <v>2424</v>
      </c>
      <c r="B282" t="s">
        <v>2425</v>
      </c>
      <c r="C282">
        <v>0</v>
      </c>
      <c r="D282" s="399">
        <v>1</v>
      </c>
    </row>
    <row r="283" spans="1:4">
      <c r="A283" t="s">
        <v>2426</v>
      </c>
      <c r="B283" t="s">
        <v>2427</v>
      </c>
      <c r="C283">
        <v>0</v>
      </c>
      <c r="D283" s="399">
        <v>1</v>
      </c>
    </row>
    <row r="284" spans="1:4">
      <c r="A284" t="s">
        <v>2428</v>
      </c>
      <c r="B284" t="s">
        <v>2429</v>
      </c>
      <c r="C284">
        <v>0</v>
      </c>
      <c r="D284" s="399">
        <v>2</v>
      </c>
    </row>
    <row r="285" spans="1:4">
      <c r="A285" t="s">
        <v>2430</v>
      </c>
      <c r="B285" t="s">
        <v>2431</v>
      </c>
      <c r="C285">
        <v>1</v>
      </c>
      <c r="D285" s="399">
        <v>2</v>
      </c>
    </row>
    <row r="286" spans="1:4">
      <c r="A286" t="s">
        <v>2432</v>
      </c>
      <c r="B286" t="s">
        <v>2433</v>
      </c>
      <c r="C286">
        <v>3</v>
      </c>
      <c r="D286" s="399">
        <v>6</v>
      </c>
    </row>
    <row r="287" spans="1:4">
      <c r="A287" t="s">
        <v>2434</v>
      </c>
      <c r="B287" t="s">
        <v>2435</v>
      </c>
      <c r="C287">
        <v>38</v>
      </c>
      <c r="D287" s="399">
        <v>44</v>
      </c>
    </row>
    <row r="288" spans="1:4">
      <c r="A288" t="s">
        <v>2436</v>
      </c>
      <c r="B288" t="s">
        <v>2437</v>
      </c>
      <c r="C288">
        <v>0</v>
      </c>
      <c r="D288" s="399">
        <v>1</v>
      </c>
    </row>
    <row r="289" spans="1:4">
      <c r="A289" t="s">
        <v>2438</v>
      </c>
      <c r="B289" t="s">
        <v>2439</v>
      </c>
      <c r="C289">
        <v>0</v>
      </c>
      <c r="D289" s="399">
        <v>1</v>
      </c>
    </row>
    <row r="290" spans="1:4">
      <c r="A290" t="s">
        <v>2440</v>
      </c>
      <c r="B290" t="s">
        <v>2441</v>
      </c>
      <c r="C290">
        <v>0</v>
      </c>
      <c r="D290" s="399">
        <v>1</v>
      </c>
    </row>
    <row r="291" spans="1:4">
      <c r="A291" t="s">
        <v>2442</v>
      </c>
      <c r="B291" t="s">
        <v>2443</v>
      </c>
      <c r="C291">
        <v>0</v>
      </c>
      <c r="D291" s="399">
        <v>1</v>
      </c>
    </row>
    <row r="292" spans="1:4">
      <c r="A292" t="s">
        <v>2444</v>
      </c>
      <c r="B292" t="s">
        <v>2445</v>
      </c>
      <c r="C292">
        <v>2</v>
      </c>
      <c r="D292" s="399">
        <v>5</v>
      </c>
    </row>
    <row r="293" spans="1:4">
      <c r="A293" t="s">
        <v>2446</v>
      </c>
      <c r="B293" t="s">
        <v>2447</v>
      </c>
      <c r="C293">
        <v>1</v>
      </c>
      <c r="D293" s="399">
        <v>1</v>
      </c>
    </row>
    <row r="294" spans="1:4">
      <c r="A294" t="s">
        <v>2448</v>
      </c>
      <c r="B294" t="s">
        <v>2449</v>
      </c>
      <c r="C294">
        <v>0</v>
      </c>
      <c r="D294" s="399">
        <v>1</v>
      </c>
    </row>
    <row r="295" spans="1:4">
      <c r="A295" t="s">
        <v>2450</v>
      </c>
      <c r="B295" t="s">
        <v>2451</v>
      </c>
      <c r="C295">
        <v>2</v>
      </c>
      <c r="D295" s="399">
        <v>1</v>
      </c>
    </row>
    <row r="296" spans="1:4">
      <c r="A296" t="s">
        <v>2452</v>
      </c>
      <c r="B296" t="s">
        <v>2453</v>
      </c>
      <c r="C296">
        <v>12</v>
      </c>
      <c r="D296" s="399">
        <v>12</v>
      </c>
    </row>
    <row r="297" spans="1:4">
      <c r="A297" t="s">
        <v>2454</v>
      </c>
      <c r="B297" t="s">
        <v>2455</v>
      </c>
      <c r="C297">
        <v>9</v>
      </c>
      <c r="D297" s="399">
        <v>9</v>
      </c>
    </row>
    <row r="298" spans="1:4">
      <c r="A298" t="s">
        <v>2456</v>
      </c>
      <c r="B298" t="s">
        <v>2457</v>
      </c>
      <c r="C298">
        <v>9</v>
      </c>
      <c r="D298" s="399">
        <v>7</v>
      </c>
    </row>
    <row r="299" spans="1:4">
      <c r="A299" t="s">
        <v>2458</v>
      </c>
      <c r="B299" t="s">
        <v>2459</v>
      </c>
      <c r="C299">
        <v>11</v>
      </c>
      <c r="D299" s="399">
        <v>10</v>
      </c>
    </row>
    <row r="300" spans="1:4">
      <c r="A300" t="s">
        <v>2460</v>
      </c>
      <c r="B300" t="s">
        <v>2461</v>
      </c>
      <c r="C300">
        <v>4</v>
      </c>
      <c r="D300" s="399">
        <v>2</v>
      </c>
    </row>
    <row r="301" spans="1:4">
      <c r="A301" t="s">
        <v>2462</v>
      </c>
      <c r="B301" t="s">
        <v>2463</v>
      </c>
      <c r="C301">
        <v>15</v>
      </c>
      <c r="D301" s="399">
        <v>15</v>
      </c>
    </row>
    <row r="302" spans="1:4">
      <c r="A302" t="s">
        <v>2464</v>
      </c>
      <c r="B302" t="s">
        <v>2465</v>
      </c>
      <c r="C302">
        <v>1</v>
      </c>
      <c r="D302" s="399">
        <v>1</v>
      </c>
    </row>
    <row r="303" spans="1:4">
      <c r="A303" t="s">
        <v>2466</v>
      </c>
      <c r="B303" t="s">
        <v>2467</v>
      </c>
      <c r="C303">
        <v>3</v>
      </c>
      <c r="D303" s="399">
        <v>3</v>
      </c>
    </row>
    <row r="304" spans="1:4">
      <c r="A304" t="s">
        <v>2468</v>
      </c>
      <c r="B304" t="s">
        <v>2469</v>
      </c>
      <c r="C304">
        <v>2</v>
      </c>
      <c r="D304" s="399">
        <v>1</v>
      </c>
    </row>
    <row r="305" spans="1:4">
      <c r="A305" t="s">
        <v>2470</v>
      </c>
      <c r="B305" t="s">
        <v>2471</v>
      </c>
      <c r="C305">
        <v>13</v>
      </c>
      <c r="D305" s="399">
        <v>7</v>
      </c>
    </row>
    <row r="306" spans="1:4">
      <c r="A306" t="s">
        <v>2472</v>
      </c>
      <c r="B306" t="s">
        <v>2473</v>
      </c>
      <c r="C306">
        <v>11</v>
      </c>
      <c r="D306" s="399">
        <v>5</v>
      </c>
    </row>
    <row r="307" spans="1:4">
      <c r="A307" t="s">
        <v>2474</v>
      </c>
      <c r="B307" t="s">
        <v>2475</v>
      </c>
      <c r="C307">
        <v>37</v>
      </c>
      <c r="D307" s="399">
        <v>30</v>
      </c>
    </row>
    <row r="308" spans="1:4">
      <c r="A308" t="s">
        <v>2476</v>
      </c>
      <c r="B308" t="s">
        <v>2477</v>
      </c>
      <c r="C308">
        <v>0</v>
      </c>
      <c r="D308" s="399">
        <v>1</v>
      </c>
    </row>
    <row r="309" spans="1:4">
      <c r="A309" t="s">
        <v>2478</v>
      </c>
      <c r="B309" t="s">
        <v>2479</v>
      </c>
      <c r="C309">
        <v>9</v>
      </c>
      <c r="D309" s="399">
        <v>7</v>
      </c>
    </row>
    <row r="310" spans="1:4">
      <c r="A310" t="s">
        <v>2480</v>
      </c>
      <c r="B310" t="s">
        <v>2481</v>
      </c>
      <c r="C310">
        <v>2</v>
      </c>
      <c r="D310" s="399">
        <v>1</v>
      </c>
    </row>
    <row r="311" spans="1:4">
      <c r="A311" t="s">
        <v>2482</v>
      </c>
      <c r="B311" t="s">
        <v>2483</v>
      </c>
      <c r="C311">
        <v>1</v>
      </c>
      <c r="D311" s="399">
        <v>5</v>
      </c>
    </row>
    <row r="312" spans="1:4">
      <c r="A312" t="s">
        <v>2484</v>
      </c>
      <c r="B312" t="s">
        <v>2485</v>
      </c>
      <c r="C312">
        <v>0</v>
      </c>
      <c r="D312" s="399">
        <v>2</v>
      </c>
    </row>
    <row r="313" spans="1:4">
      <c r="A313" t="s">
        <v>2486</v>
      </c>
      <c r="B313" t="s">
        <v>2487</v>
      </c>
      <c r="C313">
        <v>2</v>
      </c>
      <c r="D313" s="399">
        <v>2</v>
      </c>
    </row>
    <row r="314" spans="1:4">
      <c r="A314" t="s">
        <v>2488</v>
      </c>
      <c r="B314" t="s">
        <v>2489</v>
      </c>
      <c r="C314">
        <v>0</v>
      </c>
      <c r="D314" s="399">
        <v>1</v>
      </c>
    </row>
    <row r="315" spans="1:4">
      <c r="A315" t="s">
        <v>2490</v>
      </c>
      <c r="B315" t="s">
        <v>2491</v>
      </c>
      <c r="C315">
        <v>0</v>
      </c>
      <c r="D315" s="399">
        <v>1</v>
      </c>
    </row>
    <row r="316" spans="1:4">
      <c r="A316" t="s">
        <v>2492</v>
      </c>
      <c r="B316" t="s">
        <v>2493</v>
      </c>
      <c r="C316">
        <v>1</v>
      </c>
      <c r="D316" s="399">
        <v>1</v>
      </c>
    </row>
    <row r="317" spans="1:4">
      <c r="A317" t="s">
        <v>2494</v>
      </c>
      <c r="B317" t="s">
        <v>2495</v>
      </c>
      <c r="C317">
        <v>4</v>
      </c>
      <c r="D317" s="399">
        <v>1</v>
      </c>
    </row>
    <row r="318" spans="1:4">
      <c r="A318" t="s">
        <v>2496</v>
      </c>
      <c r="B318" t="s">
        <v>2497</v>
      </c>
      <c r="C318">
        <v>0</v>
      </c>
      <c r="D318" s="399">
        <v>1</v>
      </c>
    </row>
    <row r="319" spans="1:4">
      <c r="A319" t="s">
        <v>2498</v>
      </c>
      <c r="B319" t="s">
        <v>2499</v>
      </c>
      <c r="C319">
        <v>0</v>
      </c>
      <c r="D319" s="399">
        <v>1</v>
      </c>
    </row>
    <row r="320" spans="1:4">
      <c r="A320" t="s">
        <v>2500</v>
      </c>
      <c r="B320" t="s">
        <v>2501</v>
      </c>
      <c r="C320">
        <v>4</v>
      </c>
      <c r="D320" s="399">
        <v>5</v>
      </c>
    </row>
    <row r="321" spans="1:4">
      <c r="A321" t="s">
        <v>2502</v>
      </c>
      <c r="B321" t="s">
        <v>2503</v>
      </c>
      <c r="C321">
        <v>2</v>
      </c>
      <c r="D321" s="399">
        <v>1</v>
      </c>
    </row>
    <row r="322" spans="1:4">
      <c r="A322" t="s">
        <v>2504</v>
      </c>
      <c r="B322" t="s">
        <v>2505</v>
      </c>
      <c r="C322">
        <v>3</v>
      </c>
      <c r="D322" s="399">
        <v>2</v>
      </c>
    </row>
    <row r="323" spans="1:4">
      <c r="A323" t="s">
        <v>2506</v>
      </c>
      <c r="B323" t="s">
        <v>2507</v>
      </c>
      <c r="C323">
        <v>8</v>
      </c>
      <c r="D323" s="399">
        <v>4</v>
      </c>
    </row>
    <row r="324" spans="1:4">
      <c r="A324" t="s">
        <v>2508</v>
      </c>
      <c r="B324" t="s">
        <v>2509</v>
      </c>
      <c r="C324">
        <v>13</v>
      </c>
      <c r="D324" s="399">
        <v>9</v>
      </c>
    </row>
    <row r="325" spans="1:4">
      <c r="A325" t="s">
        <v>2510</v>
      </c>
      <c r="B325" t="s">
        <v>2511</v>
      </c>
      <c r="C325">
        <v>0</v>
      </c>
      <c r="D325" s="399">
        <v>1</v>
      </c>
    </row>
    <row r="326" spans="1:4">
      <c r="A326" t="s">
        <v>2512</v>
      </c>
      <c r="B326" t="s">
        <v>2513</v>
      </c>
      <c r="C326">
        <v>0</v>
      </c>
      <c r="D326" s="399">
        <v>1</v>
      </c>
    </row>
    <row r="327" spans="1:4">
      <c r="A327" t="s">
        <v>2514</v>
      </c>
      <c r="B327" t="s">
        <v>2515</v>
      </c>
      <c r="C327">
        <v>0</v>
      </c>
      <c r="D327" s="399">
        <v>1</v>
      </c>
    </row>
    <row r="328" spans="1:4">
      <c r="A328" t="s">
        <v>2516</v>
      </c>
      <c r="B328" t="s">
        <v>2517</v>
      </c>
      <c r="C328">
        <v>0</v>
      </c>
      <c r="D328" s="399">
        <v>1</v>
      </c>
    </row>
    <row r="329" spans="1:4">
      <c r="A329" t="s">
        <v>2518</v>
      </c>
      <c r="B329" t="s">
        <v>2519</v>
      </c>
      <c r="C329">
        <v>2</v>
      </c>
      <c r="D329" s="399">
        <v>1</v>
      </c>
    </row>
    <row r="330" spans="1:4">
      <c r="A330" t="s">
        <v>2520</v>
      </c>
      <c r="B330" t="s">
        <v>2521</v>
      </c>
      <c r="C330">
        <v>0</v>
      </c>
      <c r="D330" s="399">
        <v>1</v>
      </c>
    </row>
    <row r="331" spans="1:4">
      <c r="A331" t="s">
        <v>2522</v>
      </c>
      <c r="B331" t="s">
        <v>2523</v>
      </c>
      <c r="C331">
        <v>27</v>
      </c>
      <c r="D331" s="399">
        <v>27</v>
      </c>
    </row>
    <row r="332" spans="1:4">
      <c r="A332" t="s">
        <v>2524</v>
      </c>
      <c r="B332" t="s">
        <v>2525</v>
      </c>
      <c r="C332">
        <v>5</v>
      </c>
      <c r="D332" s="399">
        <v>1</v>
      </c>
    </row>
    <row r="333" spans="1:4">
      <c r="A333" t="s">
        <v>2526</v>
      </c>
      <c r="B333" t="s">
        <v>2527</v>
      </c>
      <c r="C333">
        <v>0</v>
      </c>
      <c r="D333" s="399">
        <v>1</v>
      </c>
    </row>
    <row r="334" spans="1:4">
      <c r="A334" t="s">
        <v>2528</v>
      </c>
      <c r="B334" t="s">
        <v>2529</v>
      </c>
      <c r="C334">
        <v>0</v>
      </c>
      <c r="D334" s="399">
        <v>2</v>
      </c>
    </row>
    <row r="335" spans="1:4">
      <c r="A335" t="s">
        <v>2530</v>
      </c>
      <c r="B335" t="s">
        <v>2531</v>
      </c>
      <c r="C335">
        <v>8</v>
      </c>
      <c r="D335" s="399">
        <v>6</v>
      </c>
    </row>
    <row r="336" spans="1:4">
      <c r="A336" t="s">
        <v>2532</v>
      </c>
      <c r="B336" t="s">
        <v>2533</v>
      </c>
      <c r="C336">
        <v>0</v>
      </c>
      <c r="D336" s="399">
        <v>1</v>
      </c>
    </row>
    <row r="337" spans="1:4">
      <c r="A337" t="s">
        <v>2534</v>
      </c>
      <c r="B337" t="s">
        <v>2535</v>
      </c>
      <c r="C337">
        <v>83</v>
      </c>
      <c r="D337" s="399">
        <v>80</v>
      </c>
    </row>
    <row r="338" spans="1:4">
      <c r="A338" t="s">
        <v>2536</v>
      </c>
      <c r="B338" t="s">
        <v>2537</v>
      </c>
      <c r="C338">
        <v>0</v>
      </c>
      <c r="D338" s="399">
        <v>1</v>
      </c>
    </row>
    <row r="339" spans="1:4">
      <c r="A339" t="s">
        <v>2538</v>
      </c>
      <c r="B339" t="s">
        <v>2539</v>
      </c>
      <c r="C339">
        <v>1</v>
      </c>
      <c r="D339" s="399">
        <v>1</v>
      </c>
    </row>
    <row r="340" spans="1:4">
      <c r="A340" t="s">
        <v>2540</v>
      </c>
      <c r="B340" t="s">
        <v>2541</v>
      </c>
      <c r="C340">
        <v>4</v>
      </c>
      <c r="D340" s="399">
        <v>2</v>
      </c>
    </row>
    <row r="341" spans="1:4">
      <c r="A341" t="s">
        <v>2542</v>
      </c>
      <c r="B341" t="s">
        <v>2543</v>
      </c>
      <c r="C341">
        <v>1</v>
      </c>
      <c r="D341" s="399">
        <v>5</v>
      </c>
    </row>
    <row r="342" spans="1:4">
      <c r="A342" t="s">
        <v>2544</v>
      </c>
      <c r="B342" t="s">
        <v>2545</v>
      </c>
      <c r="C342">
        <v>1</v>
      </c>
      <c r="D342" s="399">
        <v>1</v>
      </c>
    </row>
    <row r="343" spans="1:4">
      <c r="A343" t="s">
        <v>2546</v>
      </c>
      <c r="B343" t="s">
        <v>2547</v>
      </c>
      <c r="C343">
        <v>8</v>
      </c>
      <c r="D343" s="399">
        <v>4</v>
      </c>
    </row>
    <row r="344" spans="1:4">
      <c r="A344" t="s">
        <v>2548</v>
      </c>
      <c r="B344" t="s">
        <v>2549</v>
      </c>
      <c r="C344">
        <v>0</v>
      </c>
      <c r="D344" s="399">
        <v>2</v>
      </c>
    </row>
    <row r="345" spans="1:4">
      <c r="A345" t="s">
        <v>2550</v>
      </c>
      <c r="B345" t="s">
        <v>2551</v>
      </c>
      <c r="C345">
        <v>1</v>
      </c>
      <c r="D345" s="399">
        <v>2</v>
      </c>
    </row>
    <row r="346" spans="1:4">
      <c r="A346" t="s">
        <v>2552</v>
      </c>
      <c r="B346" t="s">
        <v>2553</v>
      </c>
      <c r="C346">
        <v>0</v>
      </c>
      <c r="D346" s="399">
        <v>2</v>
      </c>
    </row>
    <row r="347" spans="1:4">
      <c r="A347" t="s">
        <v>2554</v>
      </c>
      <c r="B347" t="s">
        <v>2555</v>
      </c>
      <c r="C347">
        <v>1</v>
      </c>
      <c r="D347" s="399">
        <v>1</v>
      </c>
    </row>
    <row r="348" spans="1:4">
      <c r="A348" t="s">
        <v>2556</v>
      </c>
      <c r="B348" t="s">
        <v>2557</v>
      </c>
      <c r="C348">
        <v>0</v>
      </c>
      <c r="D348" s="399">
        <v>1</v>
      </c>
    </row>
    <row r="349" spans="1:4">
      <c r="A349" t="s">
        <v>2558</v>
      </c>
      <c r="B349" t="s">
        <v>2559</v>
      </c>
      <c r="C349">
        <v>0</v>
      </c>
      <c r="D349" s="399">
        <v>1</v>
      </c>
    </row>
    <row r="350" spans="1:4">
      <c r="A350" t="s">
        <v>2560</v>
      </c>
      <c r="B350" t="s">
        <v>2561</v>
      </c>
      <c r="C350">
        <v>0</v>
      </c>
      <c r="D350" s="399">
        <v>0</v>
      </c>
    </row>
    <row r="351" spans="1:4">
      <c r="A351" t="s">
        <v>2562</v>
      </c>
      <c r="B351" t="s">
        <v>2563</v>
      </c>
      <c r="C351">
        <v>1</v>
      </c>
      <c r="D351" s="399">
        <v>1</v>
      </c>
    </row>
    <row r="352" spans="1:4">
      <c r="A352" t="s">
        <v>2564</v>
      </c>
      <c r="B352" t="s">
        <v>2565</v>
      </c>
      <c r="C352">
        <v>692</v>
      </c>
      <c r="D352" s="399">
        <v>600</v>
      </c>
    </row>
    <row r="353" spans="1:4">
      <c r="A353" t="s">
        <v>2566</v>
      </c>
      <c r="B353" t="s">
        <v>2567</v>
      </c>
      <c r="C353">
        <v>0</v>
      </c>
      <c r="D353" s="399">
        <v>1</v>
      </c>
    </row>
    <row r="354" spans="1:4">
      <c r="A354" t="s">
        <v>2568</v>
      </c>
      <c r="B354" t="s">
        <v>2569</v>
      </c>
      <c r="C354">
        <v>1</v>
      </c>
      <c r="D354" s="399">
        <v>2</v>
      </c>
    </row>
    <row r="355" spans="1:4">
      <c r="A355" t="s">
        <v>2570</v>
      </c>
      <c r="B355" t="s">
        <v>2571</v>
      </c>
      <c r="C355">
        <v>798</v>
      </c>
      <c r="D355" s="399">
        <v>801</v>
      </c>
    </row>
    <row r="356" spans="1:4">
      <c r="A356" t="s">
        <v>2572</v>
      </c>
      <c r="B356" t="s">
        <v>2573</v>
      </c>
      <c r="C356">
        <v>1</v>
      </c>
      <c r="D356" s="399">
        <v>1</v>
      </c>
    </row>
    <row r="357" spans="1:4">
      <c r="A357" t="s">
        <v>2574</v>
      </c>
      <c r="B357" t="s">
        <v>2575</v>
      </c>
      <c r="C357">
        <v>0</v>
      </c>
      <c r="D357" s="399">
        <v>1</v>
      </c>
    </row>
    <row r="358" spans="1:4">
      <c r="A358" t="s">
        <v>2576</v>
      </c>
      <c r="B358" t="s">
        <v>2577</v>
      </c>
      <c r="C358">
        <v>0</v>
      </c>
      <c r="D358" s="399">
        <v>1</v>
      </c>
    </row>
    <row r="359" spans="1:4">
      <c r="A359" t="s">
        <v>2578</v>
      </c>
      <c r="B359" t="s">
        <v>2579</v>
      </c>
      <c r="C359">
        <v>1</v>
      </c>
      <c r="D359" s="399">
        <v>1</v>
      </c>
    </row>
    <row r="360" spans="1:4">
      <c r="A360" t="s">
        <v>2580</v>
      </c>
      <c r="B360" t="s">
        <v>2581</v>
      </c>
      <c r="C360">
        <v>0</v>
      </c>
      <c r="D360" s="399">
        <v>1</v>
      </c>
    </row>
    <row r="361" spans="1:4">
      <c r="A361" t="s">
        <v>2582</v>
      </c>
      <c r="B361" t="s">
        <v>2583</v>
      </c>
      <c r="C361">
        <v>895</v>
      </c>
      <c r="D361" s="399">
        <v>895</v>
      </c>
    </row>
    <row r="362" spans="1:4">
      <c r="A362" t="s">
        <v>2584</v>
      </c>
      <c r="B362" t="s">
        <v>2585</v>
      </c>
      <c r="C362">
        <v>0</v>
      </c>
      <c r="D362" s="399">
        <v>1</v>
      </c>
    </row>
    <row r="363" spans="1:4">
      <c r="A363" t="s">
        <v>2586</v>
      </c>
      <c r="B363" t="s">
        <v>2587</v>
      </c>
      <c r="C363">
        <v>0</v>
      </c>
      <c r="D363" s="399">
        <v>1</v>
      </c>
    </row>
    <row r="364" spans="1:4">
      <c r="A364" t="s">
        <v>2588</v>
      </c>
      <c r="B364" t="s">
        <v>2589</v>
      </c>
      <c r="C364">
        <v>0</v>
      </c>
      <c r="D364" s="399">
        <v>1</v>
      </c>
    </row>
    <row r="365" spans="1:4">
      <c r="A365" t="s">
        <v>2590</v>
      </c>
      <c r="B365" t="s">
        <v>2591</v>
      </c>
      <c r="C365">
        <v>1</v>
      </c>
      <c r="D365" s="399">
        <v>1</v>
      </c>
    </row>
    <row r="366" spans="1:4">
      <c r="A366" t="s">
        <v>2592</v>
      </c>
      <c r="B366" t="s">
        <v>2593</v>
      </c>
      <c r="C366">
        <v>0</v>
      </c>
      <c r="D366" s="399">
        <v>1</v>
      </c>
    </row>
    <row r="367" spans="1:4">
      <c r="A367" t="s">
        <v>2594</v>
      </c>
      <c r="B367" t="s">
        <v>2595</v>
      </c>
      <c r="C367">
        <v>0</v>
      </c>
      <c r="D367" s="399">
        <v>1</v>
      </c>
    </row>
    <row r="368" spans="1:4">
      <c r="A368" t="s">
        <v>2596</v>
      </c>
      <c r="B368" t="s">
        <v>2597</v>
      </c>
      <c r="C368">
        <v>18</v>
      </c>
      <c r="D368" s="399">
        <v>16</v>
      </c>
    </row>
    <row r="369" spans="1:4">
      <c r="A369" t="s">
        <v>2598</v>
      </c>
      <c r="B369" t="s">
        <v>2599</v>
      </c>
      <c r="D369" s="399"/>
    </row>
    <row r="370" spans="1:4">
      <c r="A370" t="s">
        <v>2600</v>
      </c>
      <c r="B370" t="s">
        <v>2601</v>
      </c>
      <c r="C370">
        <v>0</v>
      </c>
      <c r="D370" s="399">
        <v>1</v>
      </c>
    </row>
    <row r="371" spans="1:4">
      <c r="A371" t="s">
        <v>2602</v>
      </c>
      <c r="B371" t="s">
        <v>2603</v>
      </c>
      <c r="C371">
        <v>185</v>
      </c>
      <c r="D371" s="399">
        <v>203</v>
      </c>
    </row>
    <row r="372" spans="1:4">
      <c r="A372" t="s">
        <v>2604</v>
      </c>
      <c r="B372" t="s">
        <v>2605</v>
      </c>
      <c r="C372">
        <v>24</v>
      </c>
      <c r="D372" s="399">
        <v>27</v>
      </c>
    </row>
    <row r="373" spans="1:4">
      <c r="A373" t="s">
        <v>2606</v>
      </c>
      <c r="B373" t="s">
        <v>2607</v>
      </c>
      <c r="C373">
        <v>3095</v>
      </c>
      <c r="D373" s="399">
        <v>3010</v>
      </c>
    </row>
    <row r="374" spans="1:4">
      <c r="A374" t="s">
        <v>2608</v>
      </c>
      <c r="B374" t="s">
        <v>2609</v>
      </c>
      <c r="C374">
        <v>7</v>
      </c>
      <c r="D374" s="399">
        <v>5</v>
      </c>
    </row>
    <row r="375" spans="1:4">
      <c r="A375" t="s">
        <v>2610</v>
      </c>
      <c r="B375" t="s">
        <v>2611</v>
      </c>
      <c r="C375">
        <v>0</v>
      </c>
      <c r="D375" s="399">
        <v>0</v>
      </c>
    </row>
    <row r="376" spans="1:4">
      <c r="A376" t="s">
        <v>2612</v>
      </c>
      <c r="B376" t="s">
        <v>2613</v>
      </c>
      <c r="C376">
        <v>0</v>
      </c>
      <c r="D376" s="399">
        <v>0</v>
      </c>
    </row>
    <row r="377" spans="1:4">
      <c r="A377" t="s">
        <v>2614</v>
      </c>
      <c r="B377" t="s">
        <v>2615</v>
      </c>
      <c r="C377">
        <v>4</v>
      </c>
      <c r="D377" s="399">
        <v>4</v>
      </c>
    </row>
    <row r="378" spans="1:4">
      <c r="A378" t="s">
        <v>2616</v>
      </c>
      <c r="B378" t="s">
        <v>2617</v>
      </c>
      <c r="C378">
        <v>3749</v>
      </c>
      <c r="D378" s="399">
        <v>3756</v>
      </c>
    </row>
    <row r="379" spans="1:4">
      <c r="A379" t="s">
        <v>2618</v>
      </c>
      <c r="B379" t="s">
        <v>2619</v>
      </c>
      <c r="C379">
        <v>0</v>
      </c>
      <c r="D379" s="399">
        <v>0</v>
      </c>
    </row>
    <row r="380" spans="1:4">
      <c r="A380" t="s">
        <v>2620</v>
      </c>
      <c r="B380" t="s">
        <v>2621</v>
      </c>
      <c r="C380">
        <v>146</v>
      </c>
      <c r="D380" s="399">
        <v>146</v>
      </c>
    </row>
    <row r="381" spans="1:4">
      <c r="A381" t="s">
        <v>2622</v>
      </c>
      <c r="B381" t="s">
        <v>2623</v>
      </c>
      <c r="C381">
        <v>0</v>
      </c>
      <c r="D381" s="399">
        <v>0</v>
      </c>
    </row>
    <row r="382" spans="1:4">
      <c r="A382" t="s">
        <v>2624</v>
      </c>
      <c r="B382" t="s">
        <v>2625</v>
      </c>
      <c r="C382">
        <v>2</v>
      </c>
      <c r="D382" s="399">
        <v>2</v>
      </c>
    </row>
    <row r="383" spans="1:4">
      <c r="A383" t="s">
        <v>2626</v>
      </c>
      <c r="B383" t="s">
        <v>2627</v>
      </c>
      <c r="C383">
        <v>0</v>
      </c>
      <c r="D383" s="399">
        <v>1</v>
      </c>
    </row>
    <row r="384" spans="1:4">
      <c r="A384">
        <v>130207</v>
      </c>
      <c r="B384" t="s">
        <v>2628</v>
      </c>
      <c r="C384">
        <v>37</v>
      </c>
      <c r="D384" s="399">
        <v>40</v>
      </c>
    </row>
    <row r="385" spans="1:4">
      <c r="A385" t="s">
        <v>2629</v>
      </c>
      <c r="B385" t="s">
        <v>2630</v>
      </c>
      <c r="C385">
        <v>1</v>
      </c>
      <c r="D385" s="399">
        <v>1</v>
      </c>
    </row>
    <row r="386" spans="1:4">
      <c r="A386" t="s">
        <v>2631</v>
      </c>
      <c r="B386" t="s">
        <v>2632</v>
      </c>
      <c r="C386">
        <v>1</v>
      </c>
      <c r="D386" s="399">
        <v>1</v>
      </c>
    </row>
    <row r="387" spans="1:4">
      <c r="A387">
        <v>57960001</v>
      </c>
      <c r="B387" t="s">
        <v>2633</v>
      </c>
      <c r="C387">
        <v>1298</v>
      </c>
      <c r="D387" s="399">
        <v>1197</v>
      </c>
    </row>
    <row r="388" spans="1:4">
      <c r="A388" t="s">
        <v>2634</v>
      </c>
      <c r="B388" t="s">
        <v>2635</v>
      </c>
      <c r="C388">
        <v>0</v>
      </c>
      <c r="D388" s="399">
        <v>0</v>
      </c>
    </row>
    <row r="389" spans="1:4">
      <c r="A389" t="s">
        <v>2636</v>
      </c>
      <c r="B389" t="s">
        <v>2637</v>
      </c>
      <c r="C389">
        <v>0</v>
      </c>
      <c r="D389" s="399">
        <v>0</v>
      </c>
    </row>
    <row r="390" spans="1:4">
      <c r="A390" t="s">
        <v>2638</v>
      </c>
      <c r="B390" t="s">
        <v>2639</v>
      </c>
      <c r="C390">
        <v>0</v>
      </c>
      <c r="D390" s="399">
        <v>0</v>
      </c>
    </row>
    <row r="391" spans="1:4">
      <c r="A391" t="s">
        <v>2640</v>
      </c>
      <c r="B391" t="s">
        <v>2641</v>
      </c>
      <c r="C391">
        <v>0</v>
      </c>
      <c r="D391" s="399">
        <v>0</v>
      </c>
    </row>
    <row r="392" spans="1:4">
      <c r="A392" t="s">
        <v>2642</v>
      </c>
      <c r="B392" t="s">
        <v>2643</v>
      </c>
      <c r="C392">
        <v>0</v>
      </c>
      <c r="D392" s="399">
        <v>0</v>
      </c>
    </row>
    <row r="393" spans="1:4">
      <c r="A393" t="s">
        <v>2644</v>
      </c>
      <c r="B393" t="s">
        <v>2645</v>
      </c>
      <c r="C393">
        <v>0</v>
      </c>
      <c r="D393" s="399">
        <v>0</v>
      </c>
    </row>
    <row r="394" spans="1:4">
      <c r="A394" t="s">
        <v>2646</v>
      </c>
      <c r="B394" t="s">
        <v>2647</v>
      </c>
      <c r="C394">
        <v>0</v>
      </c>
      <c r="D394" s="399">
        <v>0</v>
      </c>
    </row>
    <row r="395" spans="1:4">
      <c r="A395" t="s">
        <v>2648</v>
      </c>
      <c r="B395" t="s">
        <v>2649</v>
      </c>
      <c r="C395">
        <v>0</v>
      </c>
      <c r="D395" s="399">
        <v>0</v>
      </c>
    </row>
    <row r="396" spans="1:4">
      <c r="A396" t="s">
        <v>2650</v>
      </c>
      <c r="B396" t="s">
        <v>2651</v>
      </c>
      <c r="C396">
        <v>0</v>
      </c>
      <c r="D396" s="399">
        <v>1</v>
      </c>
    </row>
    <row r="397" spans="1:4">
      <c r="A397" t="s">
        <v>2652</v>
      </c>
      <c r="B397" t="s">
        <v>2653</v>
      </c>
      <c r="C397">
        <v>0</v>
      </c>
      <c r="D397" s="399">
        <v>0</v>
      </c>
    </row>
    <row r="398" spans="1:4">
      <c r="B398" t="s">
        <v>2993</v>
      </c>
      <c r="C398">
        <v>0</v>
      </c>
      <c r="D398" s="399">
        <v>1</v>
      </c>
    </row>
    <row r="399" spans="1:4">
      <c r="A399" t="s">
        <v>2654</v>
      </c>
      <c r="B399" t="s">
        <v>2655</v>
      </c>
      <c r="C399">
        <v>0</v>
      </c>
      <c r="D399" s="399">
        <v>0</v>
      </c>
    </row>
    <row r="400" spans="1:4">
      <c r="B400" t="s">
        <v>2994</v>
      </c>
      <c r="C400">
        <v>0</v>
      </c>
      <c r="D400" s="399">
        <v>1</v>
      </c>
    </row>
    <row r="401" spans="1:4">
      <c r="A401" t="s">
        <v>2656</v>
      </c>
      <c r="B401" t="s">
        <v>2657</v>
      </c>
      <c r="C401">
        <v>1</v>
      </c>
      <c r="D401" s="399">
        <v>1</v>
      </c>
    </row>
    <row r="402" spans="1:4">
      <c r="A402" t="s">
        <v>2658</v>
      </c>
      <c r="B402" t="s">
        <v>2659</v>
      </c>
      <c r="C402">
        <v>0</v>
      </c>
      <c r="D402" s="399">
        <v>0</v>
      </c>
    </row>
    <row r="403" spans="1:4">
      <c r="A403" t="s">
        <v>2660</v>
      </c>
      <c r="B403" t="s">
        <v>2661</v>
      </c>
      <c r="C403">
        <v>0</v>
      </c>
      <c r="D403" s="399">
        <v>0</v>
      </c>
    </row>
    <row r="404" spans="1:4">
      <c r="B404" t="s">
        <v>2995</v>
      </c>
      <c r="C404">
        <v>1</v>
      </c>
      <c r="D404" s="399">
        <v>1</v>
      </c>
    </row>
    <row r="405" spans="1:4">
      <c r="A405" t="s">
        <v>2662</v>
      </c>
      <c r="B405" t="s">
        <v>2663</v>
      </c>
      <c r="C405">
        <v>0</v>
      </c>
      <c r="D405" s="399">
        <v>0</v>
      </c>
    </row>
    <row r="406" spans="1:4">
      <c r="A406" t="s">
        <v>2664</v>
      </c>
      <c r="B406" t="s">
        <v>2665</v>
      </c>
      <c r="C406">
        <v>40</v>
      </c>
      <c r="D406" s="399">
        <v>88</v>
      </c>
    </row>
    <row r="407" spans="1:4">
      <c r="A407" t="s">
        <v>2666</v>
      </c>
      <c r="B407" t="s">
        <v>2667</v>
      </c>
      <c r="C407">
        <v>4</v>
      </c>
      <c r="D407" s="399">
        <v>7</v>
      </c>
    </row>
    <row r="408" spans="1:4">
      <c r="A408" t="s">
        <v>2668</v>
      </c>
      <c r="B408" t="s">
        <v>2669</v>
      </c>
      <c r="C408">
        <v>1718</v>
      </c>
      <c r="D408" s="399">
        <v>1777</v>
      </c>
    </row>
    <row r="409" spans="1:4">
      <c r="A409" t="s">
        <v>2670</v>
      </c>
      <c r="B409" t="s">
        <v>2671</v>
      </c>
      <c r="C409">
        <v>151</v>
      </c>
      <c r="D409" s="399">
        <v>144</v>
      </c>
    </row>
    <row r="410" spans="1:4">
      <c r="A410" t="s">
        <v>2672</v>
      </c>
      <c r="B410" t="s">
        <v>2673</v>
      </c>
      <c r="C410">
        <v>8</v>
      </c>
      <c r="D410" s="399">
        <v>8</v>
      </c>
    </row>
    <row r="411" spans="1:4">
      <c r="A411" t="s">
        <v>2674</v>
      </c>
      <c r="B411" t="s">
        <v>2675</v>
      </c>
      <c r="C411">
        <v>0</v>
      </c>
      <c r="D411" s="399">
        <v>9</v>
      </c>
    </row>
    <row r="412" spans="1:4">
      <c r="A412" t="s">
        <v>2676</v>
      </c>
      <c r="B412" t="s">
        <v>2677</v>
      </c>
      <c r="C412">
        <v>1</v>
      </c>
      <c r="D412" s="399">
        <v>2</v>
      </c>
    </row>
    <row r="413" spans="1:4">
      <c r="A413" t="s">
        <v>2678</v>
      </c>
      <c r="B413" t="s">
        <v>2679</v>
      </c>
      <c r="C413">
        <v>87</v>
      </c>
      <c r="D413" s="399">
        <v>79</v>
      </c>
    </row>
    <row r="414" spans="1:4">
      <c r="A414" t="s">
        <v>2680</v>
      </c>
      <c r="B414" t="s">
        <v>2681</v>
      </c>
      <c r="C414">
        <v>0</v>
      </c>
      <c r="D414" s="399">
        <v>1</v>
      </c>
    </row>
    <row r="415" spans="1:4">
      <c r="A415" t="s">
        <v>2682</v>
      </c>
      <c r="B415" t="s">
        <v>2683</v>
      </c>
      <c r="C415">
        <v>7</v>
      </c>
      <c r="D415" s="399">
        <v>20</v>
      </c>
    </row>
    <row r="416" spans="1:4">
      <c r="A416" t="s">
        <v>2684</v>
      </c>
      <c r="B416" t="s">
        <v>2685</v>
      </c>
      <c r="C416">
        <v>3</v>
      </c>
      <c r="D416" s="399">
        <v>10</v>
      </c>
    </row>
    <row r="417" spans="1:4">
      <c r="A417" t="s">
        <v>2686</v>
      </c>
      <c r="B417" t="s">
        <v>2687</v>
      </c>
      <c r="C417">
        <v>291</v>
      </c>
      <c r="D417" s="399">
        <v>303</v>
      </c>
    </row>
    <row r="418" spans="1:4">
      <c r="A418" t="s">
        <v>2688</v>
      </c>
      <c r="B418" t="s">
        <v>2689</v>
      </c>
      <c r="C418">
        <v>170</v>
      </c>
      <c r="D418" s="399">
        <v>148</v>
      </c>
    </row>
    <row r="419" spans="1:4">
      <c r="A419" t="s">
        <v>2690</v>
      </c>
      <c r="B419" t="s">
        <v>2691</v>
      </c>
      <c r="C419">
        <v>10312</v>
      </c>
      <c r="D419" s="399">
        <v>10221</v>
      </c>
    </row>
    <row r="420" spans="1:4">
      <c r="A420" t="s">
        <v>2692</v>
      </c>
      <c r="B420" t="s">
        <v>2693</v>
      </c>
      <c r="C420">
        <v>3240</v>
      </c>
      <c r="D420" s="399">
        <v>3257</v>
      </c>
    </row>
    <row r="421" spans="1:4">
      <c r="A421" t="s">
        <v>2694</v>
      </c>
      <c r="B421" t="s">
        <v>2695</v>
      </c>
      <c r="C421">
        <v>87</v>
      </c>
      <c r="D421" s="399">
        <v>84</v>
      </c>
    </row>
    <row r="422" spans="1:4">
      <c r="A422" t="s">
        <v>2696</v>
      </c>
      <c r="B422" t="s">
        <v>2697</v>
      </c>
      <c r="C422">
        <v>0</v>
      </c>
      <c r="D422" s="399">
        <v>2</v>
      </c>
    </row>
    <row r="423" spans="1:4">
      <c r="A423" t="s">
        <v>2698</v>
      </c>
      <c r="B423" t="s">
        <v>2699</v>
      </c>
      <c r="C423">
        <v>9</v>
      </c>
      <c r="D423" s="399">
        <v>7</v>
      </c>
    </row>
    <row r="424" spans="1:4">
      <c r="A424" t="s">
        <v>2700</v>
      </c>
      <c r="B424" t="s">
        <v>2701</v>
      </c>
      <c r="C424">
        <v>33</v>
      </c>
      <c r="D424" s="399">
        <v>16</v>
      </c>
    </row>
    <row r="425" spans="1:4">
      <c r="A425" t="s">
        <v>2702</v>
      </c>
      <c r="B425" t="s">
        <v>2703</v>
      </c>
      <c r="C425">
        <v>4</v>
      </c>
      <c r="D425" s="399">
        <v>3</v>
      </c>
    </row>
    <row r="426" spans="1:4">
      <c r="A426" t="s">
        <v>2704</v>
      </c>
      <c r="B426" t="s">
        <v>2705</v>
      </c>
      <c r="C426">
        <v>8</v>
      </c>
      <c r="D426" s="399">
        <v>5</v>
      </c>
    </row>
    <row r="427" spans="1:4">
      <c r="A427" t="s">
        <v>2706</v>
      </c>
      <c r="B427" t="s">
        <v>2707</v>
      </c>
      <c r="C427">
        <v>727</v>
      </c>
      <c r="D427" s="399">
        <v>730</v>
      </c>
    </row>
    <row r="428" spans="1:4">
      <c r="A428" t="s">
        <v>2708</v>
      </c>
      <c r="B428" t="s">
        <v>2709</v>
      </c>
      <c r="C428">
        <v>6247</v>
      </c>
      <c r="D428" s="399">
        <v>6222</v>
      </c>
    </row>
    <row r="429" spans="1:4">
      <c r="A429" t="s">
        <v>2710</v>
      </c>
      <c r="B429" t="s">
        <v>2711</v>
      </c>
      <c r="C429">
        <v>3627</v>
      </c>
      <c r="D429" s="399">
        <v>2941</v>
      </c>
    </row>
    <row r="430" spans="1:4">
      <c r="A430" t="s">
        <v>2712</v>
      </c>
      <c r="B430" t="s">
        <v>2713</v>
      </c>
      <c r="C430">
        <v>8</v>
      </c>
      <c r="D430" s="399">
        <v>5</v>
      </c>
    </row>
    <row r="431" spans="1:4">
      <c r="A431" t="s">
        <v>2714</v>
      </c>
      <c r="B431" t="s">
        <v>2715</v>
      </c>
      <c r="C431">
        <v>4</v>
      </c>
      <c r="D431" s="399">
        <v>3</v>
      </c>
    </row>
    <row r="432" spans="1:4">
      <c r="A432" t="s">
        <v>2716</v>
      </c>
      <c r="B432" t="s">
        <v>2717</v>
      </c>
      <c r="C432">
        <v>0</v>
      </c>
      <c r="D432" s="399">
        <v>1</v>
      </c>
    </row>
    <row r="433" spans="1:4">
      <c r="A433" t="s">
        <v>2718</v>
      </c>
      <c r="B433" t="s">
        <v>2719</v>
      </c>
      <c r="C433">
        <v>0</v>
      </c>
      <c r="D433" s="399">
        <v>1</v>
      </c>
    </row>
    <row r="434" spans="1:4">
      <c r="A434" t="s">
        <v>2720</v>
      </c>
      <c r="B434" t="s">
        <v>2721</v>
      </c>
      <c r="C434">
        <v>0</v>
      </c>
      <c r="D434" s="399">
        <v>0</v>
      </c>
    </row>
    <row r="435" spans="1:4">
      <c r="A435" t="s">
        <v>2722</v>
      </c>
      <c r="B435" t="s">
        <v>2723</v>
      </c>
      <c r="C435">
        <v>0</v>
      </c>
      <c r="D435" s="399">
        <v>0</v>
      </c>
    </row>
    <row r="436" spans="1:4">
      <c r="A436" t="s">
        <v>2724</v>
      </c>
      <c r="B436" t="s">
        <v>2725</v>
      </c>
      <c r="C436">
        <v>0</v>
      </c>
      <c r="D436" s="399">
        <v>1</v>
      </c>
    </row>
    <row r="437" spans="1:4">
      <c r="A437" t="s">
        <v>2726</v>
      </c>
      <c r="B437" t="s">
        <v>2727</v>
      </c>
      <c r="C437">
        <v>34</v>
      </c>
      <c r="D437" s="399">
        <v>25</v>
      </c>
    </row>
    <row r="438" spans="1:4">
      <c r="A438" t="s">
        <v>2728</v>
      </c>
      <c r="B438" t="s">
        <v>2729</v>
      </c>
      <c r="C438">
        <v>0</v>
      </c>
      <c r="D438" s="399">
        <v>1</v>
      </c>
    </row>
    <row r="439" spans="1:4">
      <c r="A439" t="s">
        <v>2730</v>
      </c>
      <c r="B439" t="s">
        <v>2731</v>
      </c>
      <c r="C439">
        <v>0</v>
      </c>
      <c r="D439" s="399">
        <v>0</v>
      </c>
    </row>
    <row r="440" spans="1:4">
      <c r="A440" t="s">
        <v>2732</v>
      </c>
      <c r="B440" t="s">
        <v>2733</v>
      </c>
      <c r="C440">
        <v>0</v>
      </c>
      <c r="D440" s="399">
        <v>0</v>
      </c>
    </row>
    <row r="441" spans="1:4">
      <c r="A441" t="s">
        <v>2734</v>
      </c>
      <c r="B441" t="s">
        <v>2735</v>
      </c>
      <c r="C441">
        <v>0</v>
      </c>
      <c r="D441" s="399">
        <v>0</v>
      </c>
    </row>
    <row r="442" spans="1:4">
      <c r="A442" t="s">
        <v>2736</v>
      </c>
      <c r="B442" t="s">
        <v>2737</v>
      </c>
      <c r="C442">
        <v>0</v>
      </c>
      <c r="D442" s="399">
        <v>0</v>
      </c>
    </row>
    <row r="443" spans="1:4">
      <c r="A443" t="s">
        <v>2738</v>
      </c>
      <c r="B443" t="s">
        <v>2739</v>
      </c>
      <c r="C443">
        <v>0</v>
      </c>
      <c r="D443" s="399">
        <v>0</v>
      </c>
    </row>
    <row r="444" spans="1:4">
      <c r="A444" t="s">
        <v>2740</v>
      </c>
      <c r="B444" t="s">
        <v>2741</v>
      </c>
      <c r="C444">
        <v>0</v>
      </c>
      <c r="D444" s="399">
        <v>0</v>
      </c>
    </row>
    <row r="445" spans="1:4">
      <c r="A445" t="s">
        <v>2742</v>
      </c>
      <c r="B445" t="s">
        <v>2743</v>
      </c>
      <c r="C445">
        <v>0</v>
      </c>
      <c r="D445" s="399">
        <v>0</v>
      </c>
    </row>
    <row r="446" spans="1:4">
      <c r="A446" t="s">
        <v>2744</v>
      </c>
      <c r="B446" t="s">
        <v>2745</v>
      </c>
      <c r="C446">
        <v>0</v>
      </c>
      <c r="D446" s="399">
        <v>0</v>
      </c>
    </row>
    <row r="447" spans="1:4">
      <c r="A447" t="s">
        <v>2746</v>
      </c>
      <c r="B447" t="s">
        <v>2747</v>
      </c>
      <c r="C447">
        <v>0</v>
      </c>
      <c r="D447" s="399">
        <v>0</v>
      </c>
    </row>
    <row r="448" spans="1:4">
      <c r="A448" t="s">
        <v>2748</v>
      </c>
      <c r="B448" t="s">
        <v>2749</v>
      </c>
      <c r="C448">
        <v>0</v>
      </c>
      <c r="D448" s="399">
        <v>0</v>
      </c>
    </row>
    <row r="449" spans="1:4">
      <c r="A449" t="s">
        <v>2750</v>
      </c>
      <c r="B449" t="s">
        <v>2751</v>
      </c>
      <c r="C449">
        <v>0</v>
      </c>
      <c r="D449" s="399">
        <v>0</v>
      </c>
    </row>
    <row r="450" spans="1:4">
      <c r="A450" t="s">
        <v>2752</v>
      </c>
      <c r="B450" t="s">
        <v>2753</v>
      </c>
      <c r="C450">
        <v>557</v>
      </c>
      <c r="D450" s="399">
        <v>534</v>
      </c>
    </row>
    <row r="451" spans="1:4">
      <c r="A451" t="s">
        <v>2754</v>
      </c>
      <c r="B451" t="s">
        <v>2755</v>
      </c>
      <c r="C451">
        <v>1296</v>
      </c>
      <c r="D451" s="399">
        <v>1290</v>
      </c>
    </row>
    <row r="452" spans="1:4">
      <c r="A452" t="s">
        <v>2756</v>
      </c>
      <c r="B452" t="s">
        <v>2757</v>
      </c>
      <c r="C452">
        <v>5</v>
      </c>
      <c r="D452" s="399">
        <v>5</v>
      </c>
    </row>
    <row r="453" spans="1:4">
      <c r="A453" t="s">
        <v>2758</v>
      </c>
      <c r="B453" t="s">
        <v>2759</v>
      </c>
      <c r="C453">
        <v>12</v>
      </c>
      <c r="D453" s="399">
        <v>12</v>
      </c>
    </row>
    <row r="454" spans="1:4">
      <c r="A454" t="s">
        <v>2760</v>
      </c>
      <c r="B454" t="s">
        <v>2761</v>
      </c>
      <c r="C454">
        <v>197</v>
      </c>
      <c r="D454" s="399">
        <v>205</v>
      </c>
    </row>
    <row r="455" spans="1:4">
      <c r="A455" t="s">
        <v>2762</v>
      </c>
      <c r="B455" t="s">
        <v>2763</v>
      </c>
      <c r="C455">
        <v>5</v>
      </c>
      <c r="D455" s="399">
        <v>11</v>
      </c>
    </row>
    <row r="456" spans="1:4">
      <c r="A456" t="s">
        <v>2764</v>
      </c>
      <c r="B456" t="s">
        <v>2765</v>
      </c>
      <c r="C456">
        <v>3</v>
      </c>
      <c r="D456" s="399">
        <v>13</v>
      </c>
    </row>
    <row r="457" spans="1:4">
      <c r="A457" t="s">
        <v>2766</v>
      </c>
      <c r="B457" t="s">
        <v>2767</v>
      </c>
      <c r="C457">
        <v>4</v>
      </c>
      <c r="D457" s="399">
        <v>6</v>
      </c>
    </row>
    <row r="458" spans="1:4">
      <c r="A458" t="s">
        <v>2768</v>
      </c>
      <c r="B458" t="s">
        <v>2769</v>
      </c>
      <c r="C458">
        <v>19</v>
      </c>
      <c r="D458" s="399">
        <v>18</v>
      </c>
    </row>
    <row r="459" spans="1:4">
      <c r="A459" t="s">
        <v>2770</v>
      </c>
      <c r="B459" t="s">
        <v>2771</v>
      </c>
      <c r="C459">
        <v>4</v>
      </c>
      <c r="D459" s="399">
        <v>4</v>
      </c>
    </row>
    <row r="460" spans="1:4">
      <c r="A460" t="s">
        <v>2772</v>
      </c>
      <c r="B460" t="s">
        <v>2773</v>
      </c>
      <c r="C460">
        <v>4</v>
      </c>
      <c r="D460" s="399">
        <v>4</v>
      </c>
    </row>
    <row r="461" spans="1:4">
      <c r="A461" t="s">
        <v>2774</v>
      </c>
      <c r="B461" t="s">
        <v>2775</v>
      </c>
      <c r="C461">
        <v>0</v>
      </c>
      <c r="D461" s="399">
        <v>1</v>
      </c>
    </row>
    <row r="462" spans="1:4">
      <c r="A462" t="s">
        <v>2776</v>
      </c>
      <c r="B462" t="s">
        <v>2777</v>
      </c>
      <c r="C462">
        <v>0</v>
      </c>
      <c r="D462" s="399">
        <v>1</v>
      </c>
    </row>
    <row r="463" spans="1:4">
      <c r="A463" t="s">
        <v>2778</v>
      </c>
      <c r="B463" t="s">
        <v>2779</v>
      </c>
      <c r="C463">
        <v>17</v>
      </c>
      <c r="D463" s="399">
        <v>14</v>
      </c>
    </row>
    <row r="464" spans="1:4">
      <c r="A464" t="s">
        <v>2780</v>
      </c>
      <c r="B464" t="s">
        <v>2781</v>
      </c>
      <c r="C464">
        <v>0</v>
      </c>
      <c r="D464" s="399">
        <v>1</v>
      </c>
    </row>
    <row r="465" spans="1:4">
      <c r="A465" t="s">
        <v>2782</v>
      </c>
      <c r="B465" t="s">
        <v>2783</v>
      </c>
      <c r="C465">
        <v>231</v>
      </c>
      <c r="D465" s="399">
        <v>245</v>
      </c>
    </row>
    <row r="466" spans="1:4">
      <c r="A466" t="s">
        <v>2784</v>
      </c>
      <c r="B466" t="s">
        <v>2785</v>
      </c>
      <c r="C466">
        <v>347</v>
      </c>
      <c r="D466" s="399">
        <v>300</v>
      </c>
    </row>
    <row r="467" spans="1:4">
      <c r="A467" t="s">
        <v>2786</v>
      </c>
      <c r="B467" t="s">
        <v>2787</v>
      </c>
      <c r="C467">
        <v>41</v>
      </c>
      <c r="D467" s="399">
        <v>40</v>
      </c>
    </row>
    <row r="468" spans="1:4">
      <c r="A468" t="s">
        <v>2788</v>
      </c>
      <c r="B468" t="s">
        <v>2789</v>
      </c>
      <c r="C468">
        <v>113</v>
      </c>
      <c r="D468" s="399">
        <v>96</v>
      </c>
    </row>
    <row r="469" spans="1:4">
      <c r="A469" t="s">
        <v>2790</v>
      </c>
      <c r="B469" t="s">
        <v>2791</v>
      </c>
      <c r="C469">
        <v>346</v>
      </c>
      <c r="D469" s="399">
        <v>350</v>
      </c>
    </row>
    <row r="470" spans="1:4">
      <c r="A470" t="s">
        <v>2792</v>
      </c>
      <c r="B470" t="s">
        <v>2793</v>
      </c>
      <c r="C470">
        <v>2</v>
      </c>
      <c r="D470" s="399">
        <v>6</v>
      </c>
    </row>
    <row r="471" spans="1:4">
      <c r="A471" t="s">
        <v>2794</v>
      </c>
      <c r="B471" t="s">
        <v>2795</v>
      </c>
      <c r="C471">
        <v>0</v>
      </c>
      <c r="D471" s="399">
        <v>1</v>
      </c>
    </row>
    <row r="472" spans="1:4">
      <c r="A472" t="s">
        <v>2796</v>
      </c>
      <c r="B472" t="s">
        <v>2797</v>
      </c>
      <c r="C472">
        <v>28</v>
      </c>
      <c r="D472" s="399">
        <v>13</v>
      </c>
    </row>
    <row r="473" spans="1:4">
      <c r="A473" t="s">
        <v>2798</v>
      </c>
      <c r="B473" t="s">
        <v>2799</v>
      </c>
      <c r="C473">
        <v>78</v>
      </c>
      <c r="D473" s="399">
        <v>104</v>
      </c>
    </row>
    <row r="474" spans="1:4">
      <c r="A474" t="s">
        <v>2800</v>
      </c>
      <c r="B474" t="s">
        <v>2801</v>
      </c>
      <c r="C474">
        <v>0</v>
      </c>
      <c r="D474" s="399">
        <v>1</v>
      </c>
    </row>
    <row r="475" spans="1:4">
      <c r="A475" t="s">
        <v>2802</v>
      </c>
      <c r="B475" t="s">
        <v>2803</v>
      </c>
      <c r="C475">
        <v>14</v>
      </c>
      <c r="D475" s="399">
        <v>26</v>
      </c>
    </row>
    <row r="476" spans="1:4">
      <c r="A476" t="s">
        <v>2804</v>
      </c>
      <c r="B476" t="s">
        <v>2805</v>
      </c>
      <c r="C476">
        <v>13</v>
      </c>
      <c r="D476" s="399">
        <v>22</v>
      </c>
    </row>
    <row r="477" spans="1:4">
      <c r="A477" t="s">
        <v>2806</v>
      </c>
      <c r="B477" t="s">
        <v>2807</v>
      </c>
      <c r="C477">
        <v>313</v>
      </c>
      <c r="D477" s="399">
        <v>300</v>
      </c>
    </row>
    <row r="478" spans="1:4">
      <c r="A478" t="s">
        <v>2808</v>
      </c>
      <c r="B478" t="s">
        <v>2809</v>
      </c>
      <c r="C478">
        <v>1</v>
      </c>
      <c r="D478" s="399">
        <v>2</v>
      </c>
    </row>
    <row r="479" spans="1:4">
      <c r="A479" t="s">
        <v>2810</v>
      </c>
      <c r="B479" t="s">
        <v>2811</v>
      </c>
      <c r="C479">
        <v>414</v>
      </c>
      <c r="D479" s="399">
        <v>421</v>
      </c>
    </row>
    <row r="480" spans="1:4">
      <c r="A480" t="s">
        <v>2812</v>
      </c>
      <c r="B480" t="s">
        <v>2813</v>
      </c>
      <c r="C480">
        <v>202</v>
      </c>
      <c r="D480" s="399">
        <v>202</v>
      </c>
    </row>
    <row r="481" spans="1:4">
      <c r="A481" t="s">
        <v>2814</v>
      </c>
      <c r="B481" t="s">
        <v>2815</v>
      </c>
      <c r="C481">
        <v>136</v>
      </c>
      <c r="D481" s="399">
        <v>134</v>
      </c>
    </row>
    <row r="482" spans="1:4">
      <c r="A482" t="s">
        <v>2816</v>
      </c>
      <c r="B482" t="s">
        <v>2817</v>
      </c>
      <c r="C482">
        <v>9</v>
      </c>
      <c r="D482" s="399">
        <v>4</v>
      </c>
    </row>
    <row r="483" spans="1:4">
      <c r="A483" t="s">
        <v>2818</v>
      </c>
      <c r="B483" t="s">
        <v>2819</v>
      </c>
      <c r="C483">
        <v>4</v>
      </c>
      <c r="D483" s="399">
        <v>1</v>
      </c>
    </row>
    <row r="484" spans="1:4">
      <c r="A484" t="s">
        <v>2820</v>
      </c>
      <c r="B484" t="s">
        <v>2821</v>
      </c>
      <c r="C484">
        <v>0</v>
      </c>
      <c r="D484" s="399">
        <v>1</v>
      </c>
    </row>
    <row r="485" spans="1:4">
      <c r="A485" t="s">
        <v>2822</v>
      </c>
      <c r="B485" t="s">
        <v>2823</v>
      </c>
      <c r="C485">
        <v>0</v>
      </c>
      <c r="D485" s="399">
        <v>6</v>
      </c>
    </row>
    <row r="486" spans="1:4">
      <c r="A486" t="s">
        <v>2824</v>
      </c>
      <c r="B486" t="s">
        <v>2825</v>
      </c>
      <c r="C486">
        <v>1</v>
      </c>
      <c r="D486" s="399">
        <v>1</v>
      </c>
    </row>
    <row r="487" spans="1:4">
      <c r="A487" t="s">
        <v>2826</v>
      </c>
      <c r="B487" t="s">
        <v>2827</v>
      </c>
      <c r="C487">
        <v>683</v>
      </c>
      <c r="D487" s="399">
        <v>681</v>
      </c>
    </row>
    <row r="488" spans="1:4">
      <c r="A488" t="s">
        <v>2828</v>
      </c>
      <c r="B488" t="s">
        <v>2829</v>
      </c>
      <c r="C488">
        <v>0</v>
      </c>
      <c r="D488" s="399">
        <v>2</v>
      </c>
    </row>
    <row r="489" spans="1:4">
      <c r="A489" t="s">
        <v>2830</v>
      </c>
      <c r="B489" t="s">
        <v>2831</v>
      </c>
      <c r="C489">
        <v>8</v>
      </c>
      <c r="D489" s="399">
        <v>12</v>
      </c>
    </row>
    <row r="490" spans="1:4">
      <c r="A490" t="s">
        <v>2832</v>
      </c>
      <c r="B490" t="s">
        <v>2833</v>
      </c>
      <c r="C490">
        <v>105</v>
      </c>
      <c r="D490" s="399">
        <v>105</v>
      </c>
    </row>
    <row r="491" spans="1:4">
      <c r="A491" t="s">
        <v>2834</v>
      </c>
      <c r="B491" t="s">
        <v>2835</v>
      </c>
      <c r="C491">
        <v>199</v>
      </c>
      <c r="D491" s="399">
        <v>218</v>
      </c>
    </row>
    <row r="492" spans="1:4">
      <c r="A492" t="s">
        <v>2836</v>
      </c>
      <c r="B492" t="s">
        <v>2837</v>
      </c>
      <c r="C492">
        <v>154</v>
      </c>
      <c r="D492" s="399">
        <v>150</v>
      </c>
    </row>
    <row r="493" spans="1:4">
      <c r="A493" t="s">
        <v>2838</v>
      </c>
      <c r="B493" t="s">
        <v>2839</v>
      </c>
      <c r="C493">
        <v>7</v>
      </c>
      <c r="D493" s="399">
        <v>2</v>
      </c>
    </row>
    <row r="494" spans="1:4">
      <c r="A494" t="s">
        <v>2840</v>
      </c>
      <c r="B494" t="s">
        <v>2809</v>
      </c>
      <c r="C494">
        <v>26</v>
      </c>
      <c r="D494" s="399">
        <v>19</v>
      </c>
    </row>
    <row r="495" spans="1:4">
      <c r="A495" t="s">
        <v>2841</v>
      </c>
      <c r="B495" t="s">
        <v>2842</v>
      </c>
      <c r="C495">
        <v>0</v>
      </c>
      <c r="D495" s="399">
        <v>1</v>
      </c>
    </row>
    <row r="496" spans="1:4">
      <c r="A496" t="s">
        <v>2843</v>
      </c>
      <c r="B496" t="s">
        <v>2844</v>
      </c>
      <c r="C496">
        <v>1097</v>
      </c>
      <c r="D496" s="399">
        <v>1086</v>
      </c>
    </row>
    <row r="497" spans="1:4">
      <c r="A497" t="s">
        <v>2845</v>
      </c>
      <c r="B497" t="s">
        <v>2846</v>
      </c>
      <c r="C497">
        <v>9001</v>
      </c>
      <c r="D497" s="399">
        <v>9002</v>
      </c>
    </row>
    <row r="498" spans="1:4">
      <c r="A498" t="s">
        <v>2847</v>
      </c>
      <c r="B498" t="s">
        <v>2848</v>
      </c>
      <c r="C498">
        <v>31</v>
      </c>
      <c r="D498" s="399">
        <v>46</v>
      </c>
    </row>
    <row r="499" spans="1:4">
      <c r="A499" t="s">
        <v>2849</v>
      </c>
      <c r="B499" t="s">
        <v>2850</v>
      </c>
      <c r="C499">
        <v>0</v>
      </c>
      <c r="D499" s="399">
        <v>1</v>
      </c>
    </row>
    <row r="500" spans="1:4">
      <c r="A500" t="s">
        <v>2851</v>
      </c>
      <c r="B500" t="s">
        <v>2852</v>
      </c>
      <c r="C500">
        <v>36</v>
      </c>
      <c r="D500" s="399">
        <v>41</v>
      </c>
    </row>
    <row r="501" spans="1:4">
      <c r="A501" t="s">
        <v>2853</v>
      </c>
      <c r="B501" t="s">
        <v>2854</v>
      </c>
      <c r="C501">
        <v>0</v>
      </c>
      <c r="D501" s="399">
        <v>15</v>
      </c>
    </row>
    <row r="502" spans="1:4">
      <c r="A502" t="s">
        <v>2855</v>
      </c>
      <c r="B502" t="s">
        <v>2673</v>
      </c>
      <c r="C502">
        <v>434</v>
      </c>
      <c r="D502" s="399">
        <v>433</v>
      </c>
    </row>
    <row r="503" spans="1:4">
      <c r="A503" t="s">
        <v>2856</v>
      </c>
      <c r="B503" t="s">
        <v>2857</v>
      </c>
      <c r="C503">
        <v>0</v>
      </c>
      <c r="D503" s="399">
        <v>50</v>
      </c>
    </row>
    <row r="504" spans="1:4">
      <c r="A504" t="s">
        <v>2858</v>
      </c>
      <c r="B504" t="s">
        <v>2859</v>
      </c>
      <c r="C504">
        <v>0</v>
      </c>
      <c r="D504" s="399">
        <v>1</v>
      </c>
    </row>
    <row r="505" spans="1:4">
      <c r="A505" t="s">
        <v>2860</v>
      </c>
      <c r="B505" t="s">
        <v>2861</v>
      </c>
      <c r="C505">
        <v>7</v>
      </c>
      <c r="D505" s="399">
        <v>13</v>
      </c>
    </row>
    <row r="506" spans="1:4">
      <c r="A506" t="s">
        <v>2862</v>
      </c>
      <c r="B506" t="s">
        <v>2863</v>
      </c>
      <c r="C506">
        <v>15</v>
      </c>
      <c r="D506" s="399">
        <v>17</v>
      </c>
    </row>
    <row r="507" spans="1:4">
      <c r="A507" t="s">
        <v>2864</v>
      </c>
      <c r="B507" t="s">
        <v>2865</v>
      </c>
      <c r="C507">
        <v>0</v>
      </c>
      <c r="D507" s="399">
        <v>1</v>
      </c>
    </row>
    <row r="508" spans="1:4">
      <c r="A508" t="s">
        <v>2866</v>
      </c>
      <c r="B508" t="s">
        <v>2867</v>
      </c>
      <c r="C508">
        <v>0</v>
      </c>
      <c r="D508" s="399">
        <v>1</v>
      </c>
    </row>
    <row r="509" spans="1:4">
      <c r="A509" t="s">
        <v>2868</v>
      </c>
      <c r="B509" t="s">
        <v>2869</v>
      </c>
      <c r="C509">
        <v>0</v>
      </c>
      <c r="D509" s="399">
        <v>1</v>
      </c>
    </row>
    <row r="510" spans="1:4">
      <c r="A510" t="s">
        <v>2870</v>
      </c>
      <c r="B510" t="s">
        <v>2871</v>
      </c>
      <c r="C510">
        <v>0</v>
      </c>
      <c r="D510" s="399">
        <v>1</v>
      </c>
    </row>
    <row r="511" spans="1:4">
      <c r="A511" t="s">
        <v>2872</v>
      </c>
      <c r="B511" t="s">
        <v>2873</v>
      </c>
      <c r="C511">
        <v>25</v>
      </c>
      <c r="D511" s="399">
        <v>30</v>
      </c>
    </row>
    <row r="512" spans="1:4">
      <c r="A512" t="s">
        <v>2874</v>
      </c>
      <c r="B512" t="s">
        <v>2875</v>
      </c>
      <c r="C512">
        <v>0</v>
      </c>
      <c r="D512" s="399">
        <v>1</v>
      </c>
    </row>
    <row r="513" spans="1:4">
      <c r="A513" t="s">
        <v>2876</v>
      </c>
      <c r="B513" t="s">
        <v>2877</v>
      </c>
      <c r="C513">
        <v>107</v>
      </c>
      <c r="D513" s="399">
        <v>121</v>
      </c>
    </row>
    <row r="514" spans="1:4">
      <c r="A514" t="s">
        <v>2878</v>
      </c>
      <c r="B514" t="s">
        <v>2879</v>
      </c>
      <c r="C514">
        <v>32</v>
      </c>
      <c r="D514" s="399">
        <v>32</v>
      </c>
    </row>
    <row r="515" spans="1:4">
      <c r="A515" t="s">
        <v>2880</v>
      </c>
      <c r="B515" t="s">
        <v>2881</v>
      </c>
      <c r="C515">
        <v>23</v>
      </c>
      <c r="D515" s="399">
        <v>23</v>
      </c>
    </row>
    <row r="516" spans="1:4">
      <c r="A516" t="s">
        <v>2882</v>
      </c>
      <c r="B516" t="s">
        <v>2883</v>
      </c>
      <c r="C516">
        <v>5</v>
      </c>
      <c r="D516" s="399">
        <v>7</v>
      </c>
    </row>
    <row r="517" spans="1:4">
      <c r="A517" t="s">
        <v>2884</v>
      </c>
      <c r="B517" t="s">
        <v>2885</v>
      </c>
      <c r="C517">
        <v>0</v>
      </c>
      <c r="D517" s="399">
        <v>4</v>
      </c>
    </row>
    <row r="518" spans="1:4">
      <c r="A518" t="s">
        <v>2886</v>
      </c>
      <c r="B518" t="s">
        <v>2887</v>
      </c>
      <c r="C518">
        <v>0</v>
      </c>
      <c r="D518" s="399">
        <v>4</v>
      </c>
    </row>
    <row r="519" spans="1:4">
      <c r="A519" t="s">
        <v>2888</v>
      </c>
      <c r="B519" t="s">
        <v>2889</v>
      </c>
      <c r="C519">
        <v>0</v>
      </c>
      <c r="D519" s="399">
        <v>5</v>
      </c>
    </row>
    <row r="520" spans="1:4">
      <c r="A520" t="s">
        <v>2890</v>
      </c>
      <c r="B520" t="s">
        <v>2891</v>
      </c>
      <c r="C520">
        <v>0</v>
      </c>
      <c r="D520" s="399">
        <v>1</v>
      </c>
    </row>
    <row r="521" spans="1:4">
      <c r="A521" t="s">
        <v>2892</v>
      </c>
      <c r="B521" t="s">
        <v>2893</v>
      </c>
      <c r="C521">
        <v>0</v>
      </c>
      <c r="D521" s="399">
        <v>1</v>
      </c>
    </row>
    <row r="522" spans="1:4">
      <c r="A522" t="s">
        <v>2894</v>
      </c>
      <c r="B522" t="s">
        <v>2895</v>
      </c>
      <c r="C522">
        <v>7</v>
      </c>
      <c r="D522" s="399">
        <v>7</v>
      </c>
    </row>
    <row r="523" spans="1:4">
      <c r="A523" t="s">
        <v>2896</v>
      </c>
      <c r="B523" t="s">
        <v>2897</v>
      </c>
      <c r="C523">
        <v>16</v>
      </c>
      <c r="D523" s="399">
        <v>12</v>
      </c>
    </row>
    <row r="524" spans="1:4">
      <c r="A524" t="s">
        <v>2898</v>
      </c>
      <c r="B524" t="s">
        <v>2899</v>
      </c>
      <c r="C524">
        <v>5</v>
      </c>
      <c r="D524" s="399">
        <v>5</v>
      </c>
    </row>
    <row r="525" spans="1:4">
      <c r="A525" t="s">
        <v>2900</v>
      </c>
      <c r="B525" t="s">
        <v>2901</v>
      </c>
      <c r="C525">
        <v>4</v>
      </c>
      <c r="D525" s="399">
        <v>4</v>
      </c>
    </row>
    <row r="526" spans="1:4">
      <c r="A526" t="s">
        <v>2902</v>
      </c>
      <c r="B526" t="s">
        <v>2903</v>
      </c>
      <c r="C526">
        <v>0</v>
      </c>
      <c r="D526" s="399">
        <v>1</v>
      </c>
    </row>
    <row r="527" spans="1:4">
      <c r="A527" t="s">
        <v>2904</v>
      </c>
      <c r="B527" t="s">
        <v>2905</v>
      </c>
      <c r="C527">
        <v>178</v>
      </c>
      <c r="D527" s="399">
        <v>174</v>
      </c>
    </row>
    <row r="528" spans="1:4">
      <c r="A528" t="s">
        <v>2906</v>
      </c>
      <c r="B528" t="s">
        <v>2907</v>
      </c>
      <c r="C528">
        <v>130</v>
      </c>
      <c r="D528" s="399">
        <v>130</v>
      </c>
    </row>
    <row r="529" spans="1:4">
      <c r="A529" t="s">
        <v>2908</v>
      </c>
      <c r="B529" t="s">
        <v>2909</v>
      </c>
      <c r="C529">
        <v>1</v>
      </c>
      <c r="D529" s="399">
        <v>1</v>
      </c>
    </row>
    <row r="530" spans="1:4">
      <c r="A530" t="s">
        <v>2910</v>
      </c>
      <c r="B530" t="s">
        <v>2911</v>
      </c>
      <c r="C530">
        <v>0</v>
      </c>
      <c r="D530" s="399">
        <v>1</v>
      </c>
    </row>
    <row r="531" spans="1:4">
      <c r="A531" t="s">
        <v>2912</v>
      </c>
      <c r="B531" t="s">
        <v>2913</v>
      </c>
      <c r="C531">
        <v>0</v>
      </c>
      <c r="D531" s="399">
        <v>1</v>
      </c>
    </row>
    <row r="532" spans="1:4">
      <c r="A532" t="s">
        <v>2914</v>
      </c>
      <c r="B532" t="s">
        <v>2915</v>
      </c>
      <c r="C532">
        <v>52</v>
      </c>
      <c r="D532" s="399">
        <v>50</v>
      </c>
    </row>
    <row r="533" spans="1:4">
      <c r="A533" t="s">
        <v>2916</v>
      </c>
      <c r="B533" t="s">
        <v>2917</v>
      </c>
      <c r="C533">
        <v>356</v>
      </c>
      <c r="D533" s="399">
        <v>356</v>
      </c>
    </row>
    <row r="534" spans="1:4">
      <c r="A534" t="s">
        <v>2918</v>
      </c>
      <c r="B534" t="s">
        <v>2919</v>
      </c>
      <c r="C534">
        <v>2</v>
      </c>
      <c r="D534" s="399">
        <v>1</v>
      </c>
    </row>
    <row r="535" spans="1:4">
      <c r="A535" t="s">
        <v>2920</v>
      </c>
      <c r="B535" t="s">
        <v>2921</v>
      </c>
      <c r="C535">
        <v>79</v>
      </c>
      <c r="D535" s="399">
        <v>75</v>
      </c>
    </row>
    <row r="536" spans="1:4">
      <c r="A536" t="s">
        <v>2922</v>
      </c>
      <c r="B536" t="s">
        <v>2923</v>
      </c>
      <c r="C536">
        <v>33</v>
      </c>
      <c r="D536" s="399">
        <v>50</v>
      </c>
    </row>
    <row r="537" spans="1:4">
      <c r="A537" t="s">
        <v>2924</v>
      </c>
      <c r="B537" t="s">
        <v>2925</v>
      </c>
      <c r="C537">
        <v>9</v>
      </c>
      <c r="D537" s="399">
        <v>10</v>
      </c>
    </row>
    <row r="538" spans="1:4">
      <c r="A538" t="s">
        <v>2926</v>
      </c>
      <c r="B538" t="s">
        <v>2927</v>
      </c>
      <c r="C538">
        <v>101</v>
      </c>
      <c r="D538" s="399">
        <v>120</v>
      </c>
    </row>
    <row r="539" spans="1:4">
      <c r="A539" t="s">
        <v>2928</v>
      </c>
      <c r="B539" t="s">
        <v>2929</v>
      </c>
      <c r="C539">
        <v>8</v>
      </c>
      <c r="D539" s="399">
        <v>5</v>
      </c>
    </row>
    <row r="540" spans="1:4">
      <c r="A540" t="s">
        <v>2930</v>
      </c>
      <c r="B540" t="s">
        <v>2931</v>
      </c>
      <c r="C540">
        <v>846</v>
      </c>
      <c r="D540" s="399">
        <v>840</v>
      </c>
    </row>
    <row r="541" spans="1:4">
      <c r="A541" t="s">
        <v>2932</v>
      </c>
      <c r="B541" t="s">
        <v>2933</v>
      </c>
      <c r="C541">
        <v>5</v>
      </c>
      <c r="D541" s="399">
        <v>11</v>
      </c>
    </row>
    <row r="542" spans="1:4">
      <c r="A542" t="s">
        <v>2934</v>
      </c>
      <c r="B542" t="s">
        <v>2935</v>
      </c>
      <c r="C542">
        <v>21</v>
      </c>
      <c r="D542" s="399">
        <v>30</v>
      </c>
    </row>
    <row r="543" spans="1:4">
      <c r="A543" t="s">
        <v>2936</v>
      </c>
      <c r="B543" t="s">
        <v>2937</v>
      </c>
      <c r="C543">
        <v>7</v>
      </c>
      <c r="D543" s="399">
        <v>30</v>
      </c>
    </row>
    <row r="544" spans="1:4">
      <c r="A544" t="s">
        <v>2938</v>
      </c>
      <c r="B544" t="s">
        <v>2939</v>
      </c>
      <c r="C544">
        <v>14</v>
      </c>
      <c r="D544" s="399">
        <v>23</v>
      </c>
    </row>
    <row r="545" spans="1:4">
      <c r="A545" t="s">
        <v>2940</v>
      </c>
      <c r="B545" t="s">
        <v>2941</v>
      </c>
      <c r="C545">
        <v>19</v>
      </c>
      <c r="D545" s="399">
        <v>26</v>
      </c>
    </row>
    <row r="546" spans="1:4">
      <c r="A546" t="s">
        <v>2942</v>
      </c>
      <c r="B546" t="s">
        <v>2943</v>
      </c>
      <c r="C546">
        <v>1</v>
      </c>
      <c r="D546" s="399">
        <v>20</v>
      </c>
    </row>
    <row r="547" spans="1:4">
      <c r="A547" t="s">
        <v>2944</v>
      </c>
      <c r="B547" t="s">
        <v>2945</v>
      </c>
      <c r="C547">
        <v>38</v>
      </c>
      <c r="D547" s="399">
        <v>50</v>
      </c>
    </row>
    <row r="548" spans="1:4">
      <c r="A548" t="s">
        <v>2946</v>
      </c>
      <c r="B548" t="s">
        <v>2947</v>
      </c>
      <c r="C548">
        <v>56</v>
      </c>
      <c r="D548" s="399">
        <v>50</v>
      </c>
    </row>
    <row r="549" spans="1:4">
      <c r="A549" t="s">
        <v>2948</v>
      </c>
      <c r="B549" t="s">
        <v>2949</v>
      </c>
      <c r="C549">
        <v>0</v>
      </c>
      <c r="D549" s="399">
        <v>1</v>
      </c>
    </row>
    <row r="550" spans="1:4">
      <c r="A550" t="s">
        <v>2950</v>
      </c>
      <c r="B550" t="s">
        <v>2951</v>
      </c>
      <c r="C550">
        <v>6</v>
      </c>
      <c r="D550" s="399">
        <v>11</v>
      </c>
    </row>
    <row r="551" spans="1:4">
      <c r="A551" t="s">
        <v>2952</v>
      </c>
      <c r="B551" t="s">
        <v>2953</v>
      </c>
      <c r="C551">
        <v>3</v>
      </c>
      <c r="D551" s="399">
        <v>10</v>
      </c>
    </row>
    <row r="552" spans="1:4">
      <c r="A552" t="s">
        <v>2954</v>
      </c>
      <c r="B552" t="s">
        <v>2955</v>
      </c>
      <c r="C552">
        <v>0</v>
      </c>
      <c r="D552" s="399">
        <v>1</v>
      </c>
    </row>
    <row r="553" spans="1:4">
      <c r="A553" t="s">
        <v>2956</v>
      </c>
      <c r="B553" t="s">
        <v>2957</v>
      </c>
      <c r="C553">
        <v>2</v>
      </c>
      <c r="D553" s="399">
        <v>5</v>
      </c>
    </row>
    <row r="554" spans="1:4">
      <c r="A554" t="s">
        <v>2958</v>
      </c>
      <c r="B554" t="s">
        <v>2959</v>
      </c>
      <c r="C554">
        <v>2</v>
      </c>
      <c r="D554" s="399">
        <v>5</v>
      </c>
    </row>
    <row r="555" spans="1:4">
      <c r="A555" t="s">
        <v>2960</v>
      </c>
      <c r="B555" t="s">
        <v>2961</v>
      </c>
      <c r="C555">
        <v>3</v>
      </c>
      <c r="D555" s="399">
        <v>5</v>
      </c>
    </row>
    <row r="556" spans="1:4">
      <c r="A556" t="s">
        <v>2962</v>
      </c>
      <c r="B556" t="s">
        <v>2963</v>
      </c>
      <c r="C556">
        <v>1</v>
      </c>
      <c r="D556" s="399">
        <v>5</v>
      </c>
    </row>
    <row r="557" spans="1:4">
      <c r="A557" t="s">
        <v>2964</v>
      </c>
      <c r="B557" t="s">
        <v>2965</v>
      </c>
      <c r="C557">
        <v>42</v>
      </c>
      <c r="D557" s="399">
        <v>40</v>
      </c>
    </row>
    <row r="558" spans="1:4">
      <c r="A558" t="s">
        <v>2966</v>
      </c>
      <c r="B558" t="s">
        <v>2967</v>
      </c>
      <c r="C558">
        <v>17</v>
      </c>
      <c r="D558" s="399">
        <v>20</v>
      </c>
    </row>
    <row r="559" spans="1:4">
      <c r="A559" t="s">
        <v>2968</v>
      </c>
      <c r="B559" t="s">
        <v>2969</v>
      </c>
      <c r="C559">
        <v>35</v>
      </c>
      <c r="D559" s="399">
        <v>30</v>
      </c>
    </row>
    <row r="560" spans="1:4">
      <c r="A560" t="s">
        <v>2970</v>
      </c>
      <c r="B560" t="s">
        <v>2971</v>
      </c>
      <c r="C560">
        <v>57</v>
      </c>
      <c r="D560" s="399">
        <v>30</v>
      </c>
    </row>
    <row r="561" spans="1:4">
      <c r="A561" t="s">
        <v>2972</v>
      </c>
      <c r="B561" t="s">
        <v>2973</v>
      </c>
      <c r="C561">
        <v>26</v>
      </c>
      <c r="D561" s="399">
        <v>20</v>
      </c>
    </row>
    <row r="562" spans="1:4">
      <c r="A562" t="s">
        <v>2974</v>
      </c>
      <c r="B562" t="s">
        <v>2975</v>
      </c>
      <c r="C562">
        <v>7</v>
      </c>
      <c r="D562" s="399">
        <v>30</v>
      </c>
    </row>
    <row r="563" spans="1:4">
      <c r="A563" t="s">
        <v>2976</v>
      </c>
      <c r="B563" t="s">
        <v>2977</v>
      </c>
      <c r="C563">
        <v>4</v>
      </c>
      <c r="D563" s="399">
        <v>10</v>
      </c>
    </row>
    <row r="564" spans="1:4">
      <c r="A564" t="s">
        <v>2978</v>
      </c>
      <c r="B564" t="s">
        <v>2979</v>
      </c>
      <c r="C564">
        <v>0</v>
      </c>
      <c r="D564" s="399">
        <v>1</v>
      </c>
    </row>
    <row r="565" spans="1:4">
      <c r="A565" t="s">
        <v>2980</v>
      </c>
      <c r="B565" t="s">
        <v>2981</v>
      </c>
      <c r="C565">
        <v>0</v>
      </c>
      <c r="D565" s="399">
        <v>1</v>
      </c>
    </row>
    <row r="566" spans="1:4">
      <c r="A566" t="s">
        <v>2982</v>
      </c>
      <c r="B566" t="s">
        <v>2983</v>
      </c>
      <c r="C566">
        <v>0</v>
      </c>
      <c r="D566" s="399">
        <v>1</v>
      </c>
    </row>
    <row r="567" spans="1:4">
      <c r="A567" t="s">
        <v>2984</v>
      </c>
      <c r="B567" t="s">
        <v>2985</v>
      </c>
      <c r="C567">
        <v>1</v>
      </c>
      <c r="D567" s="399">
        <v>10</v>
      </c>
    </row>
    <row r="568" spans="1:4">
      <c r="A568" t="s">
        <v>2986</v>
      </c>
      <c r="B568" t="s">
        <v>2987</v>
      </c>
      <c r="C568">
        <v>0</v>
      </c>
      <c r="D568" s="399">
        <v>5</v>
      </c>
    </row>
    <row r="569" spans="1:4">
      <c r="A569" t="s">
        <v>2988</v>
      </c>
      <c r="B569" t="s">
        <v>2989</v>
      </c>
      <c r="C569">
        <v>0</v>
      </c>
      <c r="D569" s="399">
        <v>5</v>
      </c>
    </row>
    <row r="570" spans="1:4">
      <c r="A570" t="s">
        <v>2990</v>
      </c>
      <c r="B570" t="s">
        <v>1994</v>
      </c>
      <c r="C570">
        <v>5</v>
      </c>
      <c r="D570" s="399">
        <v>5</v>
      </c>
    </row>
    <row r="571" spans="1:4">
      <c r="A571" t="s">
        <v>2991</v>
      </c>
      <c r="B571" t="s">
        <v>2992</v>
      </c>
      <c r="C571">
        <v>0</v>
      </c>
      <c r="D571" s="399">
        <v>1</v>
      </c>
    </row>
    <row r="572" spans="1:4">
      <c r="A572" t="s">
        <v>2996</v>
      </c>
      <c r="B572" t="s">
        <v>2997</v>
      </c>
      <c r="C572">
        <v>123</v>
      </c>
      <c r="D572" s="399">
        <v>218</v>
      </c>
    </row>
    <row r="573" spans="1:4">
      <c r="A573" t="s">
        <v>2998</v>
      </c>
      <c r="B573" t="s">
        <v>2999</v>
      </c>
      <c r="C573">
        <v>102</v>
      </c>
      <c r="D573" s="399">
        <v>163</v>
      </c>
    </row>
  </sheetData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Q44"/>
  <sheetViews>
    <sheetView zoomScaleNormal="100" zoomScaleSheetLayoutView="100" workbookViewId="0">
      <selection activeCell="U20" sqref="U20"/>
    </sheetView>
  </sheetViews>
  <sheetFormatPr defaultRowHeight="12.75"/>
  <cols>
    <col min="1" max="1" width="7.140625" style="1" customWidth="1"/>
    <col min="2" max="2" width="33.28515625" style="1" customWidth="1"/>
    <col min="3" max="3" width="11.42578125" style="1" customWidth="1"/>
    <col min="4" max="4" width="9.7109375" style="1" customWidth="1"/>
    <col min="5" max="5" width="14.85546875" style="1" customWidth="1"/>
    <col min="6" max="6" width="10.7109375" style="1" customWidth="1"/>
    <col min="7" max="7" width="9.5703125" style="1" customWidth="1"/>
    <col min="8" max="8" width="10.5703125" style="1" customWidth="1"/>
    <col min="9" max="10" width="9.85546875" style="1" customWidth="1"/>
    <col min="11" max="11" width="10.140625" style="1" customWidth="1"/>
    <col min="12" max="12" width="9.42578125" style="1" customWidth="1"/>
    <col min="13" max="13" width="10.28515625" style="1" customWidth="1"/>
    <col min="14" max="16" width="9.85546875" style="1" customWidth="1"/>
    <col min="17" max="17" width="9.28515625" style="1" customWidth="1"/>
    <col min="257" max="257" width="7.140625" customWidth="1"/>
    <col min="258" max="258" width="7" customWidth="1"/>
    <col min="259" max="259" width="26.5703125" customWidth="1"/>
    <col min="260" max="260" width="9.7109375" customWidth="1"/>
    <col min="261" max="261" width="14.85546875" customWidth="1"/>
    <col min="262" max="262" width="10.7109375" customWidth="1"/>
    <col min="263" max="263" width="9.5703125" customWidth="1"/>
    <col min="264" max="264" width="10.5703125" customWidth="1"/>
    <col min="265" max="266" width="9.85546875" customWidth="1"/>
    <col min="267" max="267" width="10.140625" customWidth="1"/>
    <col min="268" max="268" width="9.42578125" customWidth="1"/>
    <col min="269" max="269" width="10.28515625" customWidth="1"/>
    <col min="270" max="272" width="9.85546875" customWidth="1"/>
    <col min="273" max="273" width="9.28515625" customWidth="1"/>
    <col min="513" max="513" width="7.140625" customWidth="1"/>
    <col min="514" max="514" width="7" customWidth="1"/>
    <col min="515" max="515" width="26.5703125" customWidth="1"/>
    <col min="516" max="516" width="9.7109375" customWidth="1"/>
    <col min="517" max="517" width="14.85546875" customWidth="1"/>
    <col min="518" max="518" width="10.7109375" customWidth="1"/>
    <col min="519" max="519" width="9.5703125" customWidth="1"/>
    <col min="520" max="520" width="10.5703125" customWidth="1"/>
    <col min="521" max="522" width="9.85546875" customWidth="1"/>
    <col min="523" max="523" width="10.140625" customWidth="1"/>
    <col min="524" max="524" width="9.42578125" customWidth="1"/>
    <col min="525" max="525" width="10.28515625" customWidth="1"/>
    <col min="526" max="528" width="9.85546875" customWidth="1"/>
    <col min="529" max="529" width="9.28515625" customWidth="1"/>
    <col min="769" max="769" width="7.140625" customWidth="1"/>
    <col min="770" max="770" width="7" customWidth="1"/>
    <col min="771" max="771" width="26.5703125" customWidth="1"/>
    <col min="772" max="772" width="9.7109375" customWidth="1"/>
    <col min="773" max="773" width="14.85546875" customWidth="1"/>
    <col min="774" max="774" width="10.7109375" customWidth="1"/>
    <col min="775" max="775" width="9.5703125" customWidth="1"/>
    <col min="776" max="776" width="10.5703125" customWidth="1"/>
    <col min="777" max="778" width="9.85546875" customWidth="1"/>
    <col min="779" max="779" width="10.140625" customWidth="1"/>
    <col min="780" max="780" width="9.42578125" customWidth="1"/>
    <col min="781" max="781" width="10.28515625" customWidth="1"/>
    <col min="782" max="784" width="9.85546875" customWidth="1"/>
    <col min="785" max="785" width="9.28515625" customWidth="1"/>
    <col min="1025" max="1025" width="7.140625" customWidth="1"/>
    <col min="1026" max="1026" width="7" customWidth="1"/>
    <col min="1027" max="1027" width="26.5703125" customWidth="1"/>
    <col min="1028" max="1028" width="9.7109375" customWidth="1"/>
    <col min="1029" max="1029" width="14.85546875" customWidth="1"/>
    <col min="1030" max="1030" width="10.7109375" customWidth="1"/>
    <col min="1031" max="1031" width="9.5703125" customWidth="1"/>
    <col min="1032" max="1032" width="10.5703125" customWidth="1"/>
    <col min="1033" max="1034" width="9.85546875" customWidth="1"/>
    <col min="1035" max="1035" width="10.140625" customWidth="1"/>
    <col min="1036" max="1036" width="9.42578125" customWidth="1"/>
    <col min="1037" max="1037" width="10.28515625" customWidth="1"/>
    <col min="1038" max="1040" width="9.85546875" customWidth="1"/>
    <col min="1041" max="1041" width="9.28515625" customWidth="1"/>
    <col min="1281" max="1281" width="7.140625" customWidth="1"/>
    <col min="1282" max="1282" width="7" customWidth="1"/>
    <col min="1283" max="1283" width="26.5703125" customWidth="1"/>
    <col min="1284" max="1284" width="9.7109375" customWidth="1"/>
    <col min="1285" max="1285" width="14.85546875" customWidth="1"/>
    <col min="1286" max="1286" width="10.7109375" customWidth="1"/>
    <col min="1287" max="1287" width="9.5703125" customWidth="1"/>
    <col min="1288" max="1288" width="10.5703125" customWidth="1"/>
    <col min="1289" max="1290" width="9.85546875" customWidth="1"/>
    <col min="1291" max="1291" width="10.140625" customWidth="1"/>
    <col min="1292" max="1292" width="9.42578125" customWidth="1"/>
    <col min="1293" max="1293" width="10.28515625" customWidth="1"/>
    <col min="1294" max="1296" width="9.85546875" customWidth="1"/>
    <col min="1297" max="1297" width="9.28515625" customWidth="1"/>
    <col min="1537" max="1537" width="7.140625" customWidth="1"/>
    <col min="1538" max="1538" width="7" customWidth="1"/>
    <col min="1539" max="1539" width="26.5703125" customWidth="1"/>
    <col min="1540" max="1540" width="9.7109375" customWidth="1"/>
    <col min="1541" max="1541" width="14.85546875" customWidth="1"/>
    <col min="1542" max="1542" width="10.7109375" customWidth="1"/>
    <col min="1543" max="1543" width="9.5703125" customWidth="1"/>
    <col min="1544" max="1544" width="10.5703125" customWidth="1"/>
    <col min="1545" max="1546" width="9.85546875" customWidth="1"/>
    <col min="1547" max="1547" width="10.140625" customWidth="1"/>
    <col min="1548" max="1548" width="9.42578125" customWidth="1"/>
    <col min="1549" max="1549" width="10.28515625" customWidth="1"/>
    <col min="1550" max="1552" width="9.85546875" customWidth="1"/>
    <col min="1553" max="1553" width="9.28515625" customWidth="1"/>
    <col min="1793" max="1793" width="7.140625" customWidth="1"/>
    <col min="1794" max="1794" width="7" customWidth="1"/>
    <col min="1795" max="1795" width="26.5703125" customWidth="1"/>
    <col min="1796" max="1796" width="9.7109375" customWidth="1"/>
    <col min="1797" max="1797" width="14.85546875" customWidth="1"/>
    <col min="1798" max="1798" width="10.7109375" customWidth="1"/>
    <col min="1799" max="1799" width="9.5703125" customWidth="1"/>
    <col min="1800" max="1800" width="10.5703125" customWidth="1"/>
    <col min="1801" max="1802" width="9.85546875" customWidth="1"/>
    <col min="1803" max="1803" width="10.140625" customWidth="1"/>
    <col min="1804" max="1804" width="9.42578125" customWidth="1"/>
    <col min="1805" max="1805" width="10.28515625" customWidth="1"/>
    <col min="1806" max="1808" width="9.85546875" customWidth="1"/>
    <col min="1809" max="1809" width="9.28515625" customWidth="1"/>
    <col min="2049" max="2049" width="7.140625" customWidth="1"/>
    <col min="2050" max="2050" width="7" customWidth="1"/>
    <col min="2051" max="2051" width="26.5703125" customWidth="1"/>
    <col min="2052" max="2052" width="9.7109375" customWidth="1"/>
    <col min="2053" max="2053" width="14.85546875" customWidth="1"/>
    <col min="2054" max="2054" width="10.7109375" customWidth="1"/>
    <col min="2055" max="2055" width="9.5703125" customWidth="1"/>
    <col min="2056" max="2056" width="10.5703125" customWidth="1"/>
    <col min="2057" max="2058" width="9.85546875" customWidth="1"/>
    <col min="2059" max="2059" width="10.140625" customWidth="1"/>
    <col min="2060" max="2060" width="9.42578125" customWidth="1"/>
    <col min="2061" max="2061" width="10.28515625" customWidth="1"/>
    <col min="2062" max="2064" width="9.85546875" customWidth="1"/>
    <col min="2065" max="2065" width="9.28515625" customWidth="1"/>
    <col min="2305" max="2305" width="7.140625" customWidth="1"/>
    <col min="2306" max="2306" width="7" customWidth="1"/>
    <col min="2307" max="2307" width="26.5703125" customWidth="1"/>
    <col min="2308" max="2308" width="9.7109375" customWidth="1"/>
    <col min="2309" max="2309" width="14.85546875" customWidth="1"/>
    <col min="2310" max="2310" width="10.7109375" customWidth="1"/>
    <col min="2311" max="2311" width="9.5703125" customWidth="1"/>
    <col min="2312" max="2312" width="10.5703125" customWidth="1"/>
    <col min="2313" max="2314" width="9.85546875" customWidth="1"/>
    <col min="2315" max="2315" width="10.140625" customWidth="1"/>
    <col min="2316" max="2316" width="9.42578125" customWidth="1"/>
    <col min="2317" max="2317" width="10.28515625" customWidth="1"/>
    <col min="2318" max="2320" width="9.85546875" customWidth="1"/>
    <col min="2321" max="2321" width="9.28515625" customWidth="1"/>
    <col min="2561" max="2561" width="7.140625" customWidth="1"/>
    <col min="2562" max="2562" width="7" customWidth="1"/>
    <col min="2563" max="2563" width="26.5703125" customWidth="1"/>
    <col min="2564" max="2564" width="9.7109375" customWidth="1"/>
    <col min="2565" max="2565" width="14.85546875" customWidth="1"/>
    <col min="2566" max="2566" width="10.7109375" customWidth="1"/>
    <col min="2567" max="2567" width="9.5703125" customWidth="1"/>
    <col min="2568" max="2568" width="10.5703125" customWidth="1"/>
    <col min="2569" max="2570" width="9.85546875" customWidth="1"/>
    <col min="2571" max="2571" width="10.140625" customWidth="1"/>
    <col min="2572" max="2572" width="9.42578125" customWidth="1"/>
    <col min="2573" max="2573" width="10.28515625" customWidth="1"/>
    <col min="2574" max="2576" width="9.85546875" customWidth="1"/>
    <col min="2577" max="2577" width="9.28515625" customWidth="1"/>
    <col min="2817" max="2817" width="7.140625" customWidth="1"/>
    <col min="2818" max="2818" width="7" customWidth="1"/>
    <col min="2819" max="2819" width="26.5703125" customWidth="1"/>
    <col min="2820" max="2820" width="9.7109375" customWidth="1"/>
    <col min="2821" max="2821" width="14.85546875" customWidth="1"/>
    <col min="2822" max="2822" width="10.7109375" customWidth="1"/>
    <col min="2823" max="2823" width="9.5703125" customWidth="1"/>
    <col min="2824" max="2824" width="10.5703125" customWidth="1"/>
    <col min="2825" max="2826" width="9.85546875" customWidth="1"/>
    <col min="2827" max="2827" width="10.140625" customWidth="1"/>
    <col min="2828" max="2828" width="9.42578125" customWidth="1"/>
    <col min="2829" max="2829" width="10.28515625" customWidth="1"/>
    <col min="2830" max="2832" width="9.85546875" customWidth="1"/>
    <col min="2833" max="2833" width="9.28515625" customWidth="1"/>
    <col min="3073" max="3073" width="7.140625" customWidth="1"/>
    <col min="3074" max="3074" width="7" customWidth="1"/>
    <col min="3075" max="3075" width="26.5703125" customWidth="1"/>
    <col min="3076" max="3076" width="9.7109375" customWidth="1"/>
    <col min="3077" max="3077" width="14.85546875" customWidth="1"/>
    <col min="3078" max="3078" width="10.7109375" customWidth="1"/>
    <col min="3079" max="3079" width="9.5703125" customWidth="1"/>
    <col min="3080" max="3080" width="10.5703125" customWidth="1"/>
    <col min="3081" max="3082" width="9.85546875" customWidth="1"/>
    <col min="3083" max="3083" width="10.140625" customWidth="1"/>
    <col min="3084" max="3084" width="9.42578125" customWidth="1"/>
    <col min="3085" max="3085" width="10.28515625" customWidth="1"/>
    <col min="3086" max="3088" width="9.85546875" customWidth="1"/>
    <col min="3089" max="3089" width="9.28515625" customWidth="1"/>
    <col min="3329" max="3329" width="7.140625" customWidth="1"/>
    <col min="3330" max="3330" width="7" customWidth="1"/>
    <col min="3331" max="3331" width="26.5703125" customWidth="1"/>
    <col min="3332" max="3332" width="9.7109375" customWidth="1"/>
    <col min="3333" max="3333" width="14.85546875" customWidth="1"/>
    <col min="3334" max="3334" width="10.7109375" customWidth="1"/>
    <col min="3335" max="3335" width="9.5703125" customWidth="1"/>
    <col min="3336" max="3336" width="10.5703125" customWidth="1"/>
    <col min="3337" max="3338" width="9.85546875" customWidth="1"/>
    <col min="3339" max="3339" width="10.140625" customWidth="1"/>
    <col min="3340" max="3340" width="9.42578125" customWidth="1"/>
    <col min="3341" max="3341" width="10.28515625" customWidth="1"/>
    <col min="3342" max="3344" width="9.85546875" customWidth="1"/>
    <col min="3345" max="3345" width="9.28515625" customWidth="1"/>
    <col min="3585" max="3585" width="7.140625" customWidth="1"/>
    <col min="3586" max="3586" width="7" customWidth="1"/>
    <col min="3587" max="3587" width="26.5703125" customWidth="1"/>
    <col min="3588" max="3588" width="9.7109375" customWidth="1"/>
    <col min="3589" max="3589" width="14.85546875" customWidth="1"/>
    <col min="3590" max="3590" width="10.7109375" customWidth="1"/>
    <col min="3591" max="3591" width="9.5703125" customWidth="1"/>
    <col min="3592" max="3592" width="10.5703125" customWidth="1"/>
    <col min="3593" max="3594" width="9.85546875" customWidth="1"/>
    <col min="3595" max="3595" width="10.140625" customWidth="1"/>
    <col min="3596" max="3596" width="9.42578125" customWidth="1"/>
    <col min="3597" max="3597" width="10.28515625" customWidth="1"/>
    <col min="3598" max="3600" width="9.85546875" customWidth="1"/>
    <col min="3601" max="3601" width="9.28515625" customWidth="1"/>
    <col min="3841" max="3841" width="7.140625" customWidth="1"/>
    <col min="3842" max="3842" width="7" customWidth="1"/>
    <col min="3843" max="3843" width="26.5703125" customWidth="1"/>
    <col min="3844" max="3844" width="9.7109375" customWidth="1"/>
    <col min="3845" max="3845" width="14.85546875" customWidth="1"/>
    <col min="3846" max="3846" width="10.7109375" customWidth="1"/>
    <col min="3847" max="3847" width="9.5703125" customWidth="1"/>
    <col min="3848" max="3848" width="10.5703125" customWidth="1"/>
    <col min="3849" max="3850" width="9.85546875" customWidth="1"/>
    <col min="3851" max="3851" width="10.140625" customWidth="1"/>
    <col min="3852" max="3852" width="9.42578125" customWidth="1"/>
    <col min="3853" max="3853" width="10.28515625" customWidth="1"/>
    <col min="3854" max="3856" width="9.85546875" customWidth="1"/>
    <col min="3857" max="3857" width="9.28515625" customWidth="1"/>
    <col min="4097" max="4097" width="7.140625" customWidth="1"/>
    <col min="4098" max="4098" width="7" customWidth="1"/>
    <col min="4099" max="4099" width="26.5703125" customWidth="1"/>
    <col min="4100" max="4100" width="9.7109375" customWidth="1"/>
    <col min="4101" max="4101" width="14.85546875" customWidth="1"/>
    <col min="4102" max="4102" width="10.7109375" customWidth="1"/>
    <col min="4103" max="4103" width="9.5703125" customWidth="1"/>
    <col min="4104" max="4104" width="10.5703125" customWidth="1"/>
    <col min="4105" max="4106" width="9.85546875" customWidth="1"/>
    <col min="4107" max="4107" width="10.140625" customWidth="1"/>
    <col min="4108" max="4108" width="9.42578125" customWidth="1"/>
    <col min="4109" max="4109" width="10.28515625" customWidth="1"/>
    <col min="4110" max="4112" width="9.85546875" customWidth="1"/>
    <col min="4113" max="4113" width="9.28515625" customWidth="1"/>
    <col min="4353" max="4353" width="7.140625" customWidth="1"/>
    <col min="4354" max="4354" width="7" customWidth="1"/>
    <col min="4355" max="4355" width="26.5703125" customWidth="1"/>
    <col min="4356" max="4356" width="9.7109375" customWidth="1"/>
    <col min="4357" max="4357" width="14.85546875" customWidth="1"/>
    <col min="4358" max="4358" width="10.7109375" customWidth="1"/>
    <col min="4359" max="4359" width="9.5703125" customWidth="1"/>
    <col min="4360" max="4360" width="10.5703125" customWidth="1"/>
    <col min="4361" max="4362" width="9.85546875" customWidth="1"/>
    <col min="4363" max="4363" width="10.140625" customWidth="1"/>
    <col min="4364" max="4364" width="9.42578125" customWidth="1"/>
    <col min="4365" max="4365" width="10.28515625" customWidth="1"/>
    <col min="4366" max="4368" width="9.85546875" customWidth="1"/>
    <col min="4369" max="4369" width="9.28515625" customWidth="1"/>
    <col min="4609" max="4609" width="7.140625" customWidth="1"/>
    <col min="4610" max="4610" width="7" customWidth="1"/>
    <col min="4611" max="4611" width="26.5703125" customWidth="1"/>
    <col min="4612" max="4612" width="9.7109375" customWidth="1"/>
    <col min="4613" max="4613" width="14.85546875" customWidth="1"/>
    <col min="4614" max="4614" width="10.7109375" customWidth="1"/>
    <col min="4615" max="4615" width="9.5703125" customWidth="1"/>
    <col min="4616" max="4616" width="10.5703125" customWidth="1"/>
    <col min="4617" max="4618" width="9.85546875" customWidth="1"/>
    <col min="4619" max="4619" width="10.140625" customWidth="1"/>
    <col min="4620" max="4620" width="9.42578125" customWidth="1"/>
    <col min="4621" max="4621" width="10.28515625" customWidth="1"/>
    <col min="4622" max="4624" width="9.85546875" customWidth="1"/>
    <col min="4625" max="4625" width="9.28515625" customWidth="1"/>
    <col min="4865" max="4865" width="7.140625" customWidth="1"/>
    <col min="4866" max="4866" width="7" customWidth="1"/>
    <col min="4867" max="4867" width="26.5703125" customWidth="1"/>
    <col min="4868" max="4868" width="9.7109375" customWidth="1"/>
    <col min="4869" max="4869" width="14.85546875" customWidth="1"/>
    <col min="4870" max="4870" width="10.7109375" customWidth="1"/>
    <col min="4871" max="4871" width="9.5703125" customWidth="1"/>
    <col min="4872" max="4872" width="10.5703125" customWidth="1"/>
    <col min="4873" max="4874" width="9.85546875" customWidth="1"/>
    <col min="4875" max="4875" width="10.140625" customWidth="1"/>
    <col min="4876" max="4876" width="9.42578125" customWidth="1"/>
    <col min="4877" max="4877" width="10.28515625" customWidth="1"/>
    <col min="4878" max="4880" width="9.85546875" customWidth="1"/>
    <col min="4881" max="4881" width="9.28515625" customWidth="1"/>
    <col min="5121" max="5121" width="7.140625" customWidth="1"/>
    <col min="5122" max="5122" width="7" customWidth="1"/>
    <col min="5123" max="5123" width="26.5703125" customWidth="1"/>
    <col min="5124" max="5124" width="9.7109375" customWidth="1"/>
    <col min="5125" max="5125" width="14.85546875" customWidth="1"/>
    <col min="5126" max="5126" width="10.7109375" customWidth="1"/>
    <col min="5127" max="5127" width="9.5703125" customWidth="1"/>
    <col min="5128" max="5128" width="10.5703125" customWidth="1"/>
    <col min="5129" max="5130" width="9.85546875" customWidth="1"/>
    <col min="5131" max="5131" width="10.140625" customWidth="1"/>
    <col min="5132" max="5132" width="9.42578125" customWidth="1"/>
    <col min="5133" max="5133" width="10.28515625" customWidth="1"/>
    <col min="5134" max="5136" width="9.85546875" customWidth="1"/>
    <col min="5137" max="5137" width="9.28515625" customWidth="1"/>
    <col min="5377" max="5377" width="7.140625" customWidth="1"/>
    <col min="5378" max="5378" width="7" customWidth="1"/>
    <col min="5379" max="5379" width="26.5703125" customWidth="1"/>
    <col min="5380" max="5380" width="9.7109375" customWidth="1"/>
    <col min="5381" max="5381" width="14.85546875" customWidth="1"/>
    <col min="5382" max="5382" width="10.7109375" customWidth="1"/>
    <col min="5383" max="5383" width="9.5703125" customWidth="1"/>
    <col min="5384" max="5384" width="10.5703125" customWidth="1"/>
    <col min="5385" max="5386" width="9.85546875" customWidth="1"/>
    <col min="5387" max="5387" width="10.140625" customWidth="1"/>
    <col min="5388" max="5388" width="9.42578125" customWidth="1"/>
    <col min="5389" max="5389" width="10.28515625" customWidth="1"/>
    <col min="5390" max="5392" width="9.85546875" customWidth="1"/>
    <col min="5393" max="5393" width="9.28515625" customWidth="1"/>
    <col min="5633" max="5633" width="7.140625" customWidth="1"/>
    <col min="5634" max="5634" width="7" customWidth="1"/>
    <col min="5635" max="5635" width="26.5703125" customWidth="1"/>
    <col min="5636" max="5636" width="9.7109375" customWidth="1"/>
    <col min="5637" max="5637" width="14.85546875" customWidth="1"/>
    <col min="5638" max="5638" width="10.7109375" customWidth="1"/>
    <col min="5639" max="5639" width="9.5703125" customWidth="1"/>
    <col min="5640" max="5640" width="10.5703125" customWidth="1"/>
    <col min="5641" max="5642" width="9.85546875" customWidth="1"/>
    <col min="5643" max="5643" width="10.140625" customWidth="1"/>
    <col min="5644" max="5644" width="9.42578125" customWidth="1"/>
    <col min="5645" max="5645" width="10.28515625" customWidth="1"/>
    <col min="5646" max="5648" width="9.85546875" customWidth="1"/>
    <col min="5649" max="5649" width="9.28515625" customWidth="1"/>
    <col min="5889" max="5889" width="7.140625" customWidth="1"/>
    <col min="5890" max="5890" width="7" customWidth="1"/>
    <col min="5891" max="5891" width="26.5703125" customWidth="1"/>
    <col min="5892" max="5892" width="9.7109375" customWidth="1"/>
    <col min="5893" max="5893" width="14.85546875" customWidth="1"/>
    <col min="5894" max="5894" width="10.7109375" customWidth="1"/>
    <col min="5895" max="5895" width="9.5703125" customWidth="1"/>
    <col min="5896" max="5896" width="10.5703125" customWidth="1"/>
    <col min="5897" max="5898" width="9.85546875" customWidth="1"/>
    <col min="5899" max="5899" width="10.140625" customWidth="1"/>
    <col min="5900" max="5900" width="9.42578125" customWidth="1"/>
    <col min="5901" max="5901" width="10.28515625" customWidth="1"/>
    <col min="5902" max="5904" width="9.85546875" customWidth="1"/>
    <col min="5905" max="5905" width="9.28515625" customWidth="1"/>
    <col min="6145" max="6145" width="7.140625" customWidth="1"/>
    <col min="6146" max="6146" width="7" customWidth="1"/>
    <col min="6147" max="6147" width="26.5703125" customWidth="1"/>
    <col min="6148" max="6148" width="9.7109375" customWidth="1"/>
    <col min="6149" max="6149" width="14.85546875" customWidth="1"/>
    <col min="6150" max="6150" width="10.7109375" customWidth="1"/>
    <col min="6151" max="6151" width="9.5703125" customWidth="1"/>
    <col min="6152" max="6152" width="10.5703125" customWidth="1"/>
    <col min="6153" max="6154" width="9.85546875" customWidth="1"/>
    <col min="6155" max="6155" width="10.140625" customWidth="1"/>
    <col min="6156" max="6156" width="9.42578125" customWidth="1"/>
    <col min="6157" max="6157" width="10.28515625" customWidth="1"/>
    <col min="6158" max="6160" width="9.85546875" customWidth="1"/>
    <col min="6161" max="6161" width="9.28515625" customWidth="1"/>
    <col min="6401" max="6401" width="7.140625" customWidth="1"/>
    <col min="6402" max="6402" width="7" customWidth="1"/>
    <col min="6403" max="6403" width="26.5703125" customWidth="1"/>
    <col min="6404" max="6404" width="9.7109375" customWidth="1"/>
    <col min="6405" max="6405" width="14.85546875" customWidth="1"/>
    <col min="6406" max="6406" width="10.7109375" customWidth="1"/>
    <col min="6407" max="6407" width="9.5703125" customWidth="1"/>
    <col min="6408" max="6408" width="10.5703125" customWidth="1"/>
    <col min="6409" max="6410" width="9.85546875" customWidth="1"/>
    <col min="6411" max="6411" width="10.140625" customWidth="1"/>
    <col min="6412" max="6412" width="9.42578125" customWidth="1"/>
    <col min="6413" max="6413" width="10.28515625" customWidth="1"/>
    <col min="6414" max="6416" width="9.85546875" customWidth="1"/>
    <col min="6417" max="6417" width="9.28515625" customWidth="1"/>
    <col min="6657" max="6657" width="7.140625" customWidth="1"/>
    <col min="6658" max="6658" width="7" customWidth="1"/>
    <col min="6659" max="6659" width="26.5703125" customWidth="1"/>
    <col min="6660" max="6660" width="9.7109375" customWidth="1"/>
    <col min="6661" max="6661" width="14.85546875" customWidth="1"/>
    <col min="6662" max="6662" width="10.7109375" customWidth="1"/>
    <col min="6663" max="6663" width="9.5703125" customWidth="1"/>
    <col min="6664" max="6664" width="10.5703125" customWidth="1"/>
    <col min="6665" max="6666" width="9.85546875" customWidth="1"/>
    <col min="6667" max="6667" width="10.140625" customWidth="1"/>
    <col min="6668" max="6668" width="9.42578125" customWidth="1"/>
    <col min="6669" max="6669" width="10.28515625" customWidth="1"/>
    <col min="6670" max="6672" width="9.85546875" customWidth="1"/>
    <col min="6673" max="6673" width="9.28515625" customWidth="1"/>
    <col min="6913" max="6913" width="7.140625" customWidth="1"/>
    <col min="6914" max="6914" width="7" customWidth="1"/>
    <col min="6915" max="6915" width="26.5703125" customWidth="1"/>
    <col min="6916" max="6916" width="9.7109375" customWidth="1"/>
    <col min="6917" max="6917" width="14.85546875" customWidth="1"/>
    <col min="6918" max="6918" width="10.7109375" customWidth="1"/>
    <col min="6919" max="6919" width="9.5703125" customWidth="1"/>
    <col min="6920" max="6920" width="10.5703125" customWidth="1"/>
    <col min="6921" max="6922" width="9.85546875" customWidth="1"/>
    <col min="6923" max="6923" width="10.140625" customWidth="1"/>
    <col min="6924" max="6924" width="9.42578125" customWidth="1"/>
    <col min="6925" max="6925" width="10.28515625" customWidth="1"/>
    <col min="6926" max="6928" width="9.85546875" customWidth="1"/>
    <col min="6929" max="6929" width="9.28515625" customWidth="1"/>
    <col min="7169" max="7169" width="7.140625" customWidth="1"/>
    <col min="7170" max="7170" width="7" customWidth="1"/>
    <col min="7171" max="7171" width="26.5703125" customWidth="1"/>
    <col min="7172" max="7172" width="9.7109375" customWidth="1"/>
    <col min="7173" max="7173" width="14.85546875" customWidth="1"/>
    <col min="7174" max="7174" width="10.7109375" customWidth="1"/>
    <col min="7175" max="7175" width="9.5703125" customWidth="1"/>
    <col min="7176" max="7176" width="10.5703125" customWidth="1"/>
    <col min="7177" max="7178" width="9.85546875" customWidth="1"/>
    <col min="7179" max="7179" width="10.140625" customWidth="1"/>
    <col min="7180" max="7180" width="9.42578125" customWidth="1"/>
    <col min="7181" max="7181" width="10.28515625" customWidth="1"/>
    <col min="7182" max="7184" width="9.85546875" customWidth="1"/>
    <col min="7185" max="7185" width="9.28515625" customWidth="1"/>
    <col min="7425" max="7425" width="7.140625" customWidth="1"/>
    <col min="7426" max="7426" width="7" customWidth="1"/>
    <col min="7427" max="7427" width="26.5703125" customWidth="1"/>
    <col min="7428" max="7428" width="9.7109375" customWidth="1"/>
    <col min="7429" max="7429" width="14.85546875" customWidth="1"/>
    <col min="7430" max="7430" width="10.7109375" customWidth="1"/>
    <col min="7431" max="7431" width="9.5703125" customWidth="1"/>
    <col min="7432" max="7432" width="10.5703125" customWidth="1"/>
    <col min="7433" max="7434" width="9.85546875" customWidth="1"/>
    <col min="7435" max="7435" width="10.140625" customWidth="1"/>
    <col min="7436" max="7436" width="9.42578125" customWidth="1"/>
    <col min="7437" max="7437" width="10.28515625" customWidth="1"/>
    <col min="7438" max="7440" width="9.85546875" customWidth="1"/>
    <col min="7441" max="7441" width="9.28515625" customWidth="1"/>
    <col min="7681" max="7681" width="7.140625" customWidth="1"/>
    <col min="7682" max="7682" width="7" customWidth="1"/>
    <col min="7683" max="7683" width="26.5703125" customWidth="1"/>
    <col min="7684" max="7684" width="9.7109375" customWidth="1"/>
    <col min="7685" max="7685" width="14.85546875" customWidth="1"/>
    <col min="7686" max="7686" width="10.7109375" customWidth="1"/>
    <col min="7687" max="7687" width="9.5703125" customWidth="1"/>
    <col min="7688" max="7688" width="10.5703125" customWidth="1"/>
    <col min="7689" max="7690" width="9.85546875" customWidth="1"/>
    <col min="7691" max="7691" width="10.140625" customWidth="1"/>
    <col min="7692" max="7692" width="9.42578125" customWidth="1"/>
    <col min="7693" max="7693" width="10.28515625" customWidth="1"/>
    <col min="7694" max="7696" width="9.85546875" customWidth="1"/>
    <col min="7697" max="7697" width="9.28515625" customWidth="1"/>
    <col min="7937" max="7937" width="7.140625" customWidth="1"/>
    <col min="7938" max="7938" width="7" customWidth="1"/>
    <col min="7939" max="7939" width="26.5703125" customWidth="1"/>
    <col min="7940" max="7940" width="9.7109375" customWidth="1"/>
    <col min="7941" max="7941" width="14.85546875" customWidth="1"/>
    <col min="7942" max="7942" width="10.7109375" customWidth="1"/>
    <col min="7943" max="7943" width="9.5703125" customWidth="1"/>
    <col min="7944" max="7944" width="10.5703125" customWidth="1"/>
    <col min="7945" max="7946" width="9.85546875" customWidth="1"/>
    <col min="7947" max="7947" width="10.140625" customWidth="1"/>
    <col min="7948" max="7948" width="9.42578125" customWidth="1"/>
    <col min="7949" max="7949" width="10.28515625" customWidth="1"/>
    <col min="7950" max="7952" width="9.85546875" customWidth="1"/>
    <col min="7953" max="7953" width="9.28515625" customWidth="1"/>
    <col min="8193" max="8193" width="7.140625" customWidth="1"/>
    <col min="8194" max="8194" width="7" customWidth="1"/>
    <col min="8195" max="8195" width="26.5703125" customWidth="1"/>
    <col min="8196" max="8196" width="9.7109375" customWidth="1"/>
    <col min="8197" max="8197" width="14.85546875" customWidth="1"/>
    <col min="8198" max="8198" width="10.7109375" customWidth="1"/>
    <col min="8199" max="8199" width="9.5703125" customWidth="1"/>
    <col min="8200" max="8200" width="10.5703125" customWidth="1"/>
    <col min="8201" max="8202" width="9.85546875" customWidth="1"/>
    <col min="8203" max="8203" width="10.140625" customWidth="1"/>
    <col min="8204" max="8204" width="9.42578125" customWidth="1"/>
    <col min="8205" max="8205" width="10.28515625" customWidth="1"/>
    <col min="8206" max="8208" width="9.85546875" customWidth="1"/>
    <col min="8209" max="8209" width="9.28515625" customWidth="1"/>
    <col min="8449" max="8449" width="7.140625" customWidth="1"/>
    <col min="8450" max="8450" width="7" customWidth="1"/>
    <col min="8451" max="8451" width="26.5703125" customWidth="1"/>
    <col min="8452" max="8452" width="9.7109375" customWidth="1"/>
    <col min="8453" max="8453" width="14.85546875" customWidth="1"/>
    <col min="8454" max="8454" width="10.7109375" customWidth="1"/>
    <col min="8455" max="8455" width="9.5703125" customWidth="1"/>
    <col min="8456" max="8456" width="10.5703125" customWidth="1"/>
    <col min="8457" max="8458" width="9.85546875" customWidth="1"/>
    <col min="8459" max="8459" width="10.140625" customWidth="1"/>
    <col min="8460" max="8460" width="9.42578125" customWidth="1"/>
    <col min="8461" max="8461" width="10.28515625" customWidth="1"/>
    <col min="8462" max="8464" width="9.85546875" customWidth="1"/>
    <col min="8465" max="8465" width="9.28515625" customWidth="1"/>
    <col min="8705" max="8705" width="7.140625" customWidth="1"/>
    <col min="8706" max="8706" width="7" customWidth="1"/>
    <col min="8707" max="8707" width="26.5703125" customWidth="1"/>
    <col min="8708" max="8708" width="9.7109375" customWidth="1"/>
    <col min="8709" max="8709" width="14.85546875" customWidth="1"/>
    <col min="8710" max="8710" width="10.7109375" customWidth="1"/>
    <col min="8711" max="8711" width="9.5703125" customWidth="1"/>
    <col min="8712" max="8712" width="10.5703125" customWidth="1"/>
    <col min="8713" max="8714" width="9.85546875" customWidth="1"/>
    <col min="8715" max="8715" width="10.140625" customWidth="1"/>
    <col min="8716" max="8716" width="9.42578125" customWidth="1"/>
    <col min="8717" max="8717" width="10.28515625" customWidth="1"/>
    <col min="8718" max="8720" width="9.85546875" customWidth="1"/>
    <col min="8721" max="8721" width="9.28515625" customWidth="1"/>
    <col min="8961" max="8961" width="7.140625" customWidth="1"/>
    <col min="8962" max="8962" width="7" customWidth="1"/>
    <col min="8963" max="8963" width="26.5703125" customWidth="1"/>
    <col min="8964" max="8964" width="9.7109375" customWidth="1"/>
    <col min="8965" max="8965" width="14.85546875" customWidth="1"/>
    <col min="8966" max="8966" width="10.7109375" customWidth="1"/>
    <col min="8967" max="8967" width="9.5703125" customWidth="1"/>
    <col min="8968" max="8968" width="10.5703125" customWidth="1"/>
    <col min="8969" max="8970" width="9.85546875" customWidth="1"/>
    <col min="8971" max="8971" width="10.140625" customWidth="1"/>
    <col min="8972" max="8972" width="9.42578125" customWidth="1"/>
    <col min="8973" max="8973" width="10.28515625" customWidth="1"/>
    <col min="8974" max="8976" width="9.85546875" customWidth="1"/>
    <col min="8977" max="8977" width="9.28515625" customWidth="1"/>
    <col min="9217" max="9217" width="7.140625" customWidth="1"/>
    <col min="9218" max="9218" width="7" customWidth="1"/>
    <col min="9219" max="9219" width="26.5703125" customWidth="1"/>
    <col min="9220" max="9220" width="9.7109375" customWidth="1"/>
    <col min="9221" max="9221" width="14.85546875" customWidth="1"/>
    <col min="9222" max="9222" width="10.7109375" customWidth="1"/>
    <col min="9223" max="9223" width="9.5703125" customWidth="1"/>
    <col min="9224" max="9224" width="10.5703125" customWidth="1"/>
    <col min="9225" max="9226" width="9.85546875" customWidth="1"/>
    <col min="9227" max="9227" width="10.140625" customWidth="1"/>
    <col min="9228" max="9228" width="9.42578125" customWidth="1"/>
    <col min="9229" max="9229" width="10.28515625" customWidth="1"/>
    <col min="9230" max="9232" width="9.85546875" customWidth="1"/>
    <col min="9233" max="9233" width="9.28515625" customWidth="1"/>
    <col min="9473" max="9473" width="7.140625" customWidth="1"/>
    <col min="9474" max="9474" width="7" customWidth="1"/>
    <col min="9475" max="9475" width="26.5703125" customWidth="1"/>
    <col min="9476" max="9476" width="9.7109375" customWidth="1"/>
    <col min="9477" max="9477" width="14.85546875" customWidth="1"/>
    <col min="9478" max="9478" width="10.7109375" customWidth="1"/>
    <col min="9479" max="9479" width="9.5703125" customWidth="1"/>
    <col min="9480" max="9480" width="10.5703125" customWidth="1"/>
    <col min="9481" max="9482" width="9.85546875" customWidth="1"/>
    <col min="9483" max="9483" width="10.140625" customWidth="1"/>
    <col min="9484" max="9484" width="9.42578125" customWidth="1"/>
    <col min="9485" max="9485" width="10.28515625" customWidth="1"/>
    <col min="9486" max="9488" width="9.85546875" customWidth="1"/>
    <col min="9489" max="9489" width="9.28515625" customWidth="1"/>
    <col min="9729" max="9729" width="7.140625" customWidth="1"/>
    <col min="9730" max="9730" width="7" customWidth="1"/>
    <col min="9731" max="9731" width="26.5703125" customWidth="1"/>
    <col min="9732" max="9732" width="9.7109375" customWidth="1"/>
    <col min="9733" max="9733" width="14.85546875" customWidth="1"/>
    <col min="9734" max="9734" width="10.7109375" customWidth="1"/>
    <col min="9735" max="9735" width="9.5703125" customWidth="1"/>
    <col min="9736" max="9736" width="10.5703125" customWidth="1"/>
    <col min="9737" max="9738" width="9.85546875" customWidth="1"/>
    <col min="9739" max="9739" width="10.140625" customWidth="1"/>
    <col min="9740" max="9740" width="9.42578125" customWidth="1"/>
    <col min="9741" max="9741" width="10.28515625" customWidth="1"/>
    <col min="9742" max="9744" width="9.85546875" customWidth="1"/>
    <col min="9745" max="9745" width="9.28515625" customWidth="1"/>
    <col min="9985" max="9985" width="7.140625" customWidth="1"/>
    <col min="9986" max="9986" width="7" customWidth="1"/>
    <col min="9987" max="9987" width="26.5703125" customWidth="1"/>
    <col min="9988" max="9988" width="9.7109375" customWidth="1"/>
    <col min="9989" max="9989" width="14.85546875" customWidth="1"/>
    <col min="9990" max="9990" width="10.7109375" customWidth="1"/>
    <col min="9991" max="9991" width="9.5703125" customWidth="1"/>
    <col min="9992" max="9992" width="10.5703125" customWidth="1"/>
    <col min="9993" max="9994" width="9.85546875" customWidth="1"/>
    <col min="9995" max="9995" width="10.140625" customWidth="1"/>
    <col min="9996" max="9996" width="9.42578125" customWidth="1"/>
    <col min="9997" max="9997" width="10.28515625" customWidth="1"/>
    <col min="9998" max="10000" width="9.85546875" customWidth="1"/>
    <col min="10001" max="10001" width="9.28515625" customWidth="1"/>
    <col min="10241" max="10241" width="7.140625" customWidth="1"/>
    <col min="10242" max="10242" width="7" customWidth="1"/>
    <col min="10243" max="10243" width="26.5703125" customWidth="1"/>
    <col min="10244" max="10244" width="9.7109375" customWidth="1"/>
    <col min="10245" max="10245" width="14.85546875" customWidth="1"/>
    <col min="10246" max="10246" width="10.7109375" customWidth="1"/>
    <col min="10247" max="10247" width="9.5703125" customWidth="1"/>
    <col min="10248" max="10248" width="10.5703125" customWidth="1"/>
    <col min="10249" max="10250" width="9.85546875" customWidth="1"/>
    <col min="10251" max="10251" width="10.140625" customWidth="1"/>
    <col min="10252" max="10252" width="9.42578125" customWidth="1"/>
    <col min="10253" max="10253" width="10.28515625" customWidth="1"/>
    <col min="10254" max="10256" width="9.85546875" customWidth="1"/>
    <col min="10257" max="10257" width="9.28515625" customWidth="1"/>
    <col min="10497" max="10497" width="7.140625" customWidth="1"/>
    <col min="10498" max="10498" width="7" customWidth="1"/>
    <col min="10499" max="10499" width="26.5703125" customWidth="1"/>
    <col min="10500" max="10500" width="9.7109375" customWidth="1"/>
    <col min="10501" max="10501" width="14.85546875" customWidth="1"/>
    <col min="10502" max="10502" width="10.7109375" customWidth="1"/>
    <col min="10503" max="10503" width="9.5703125" customWidth="1"/>
    <col min="10504" max="10504" width="10.5703125" customWidth="1"/>
    <col min="10505" max="10506" width="9.85546875" customWidth="1"/>
    <col min="10507" max="10507" width="10.140625" customWidth="1"/>
    <col min="10508" max="10508" width="9.42578125" customWidth="1"/>
    <col min="10509" max="10509" width="10.28515625" customWidth="1"/>
    <col min="10510" max="10512" width="9.85546875" customWidth="1"/>
    <col min="10513" max="10513" width="9.28515625" customWidth="1"/>
    <col min="10753" max="10753" width="7.140625" customWidth="1"/>
    <col min="10754" max="10754" width="7" customWidth="1"/>
    <col min="10755" max="10755" width="26.5703125" customWidth="1"/>
    <col min="10756" max="10756" width="9.7109375" customWidth="1"/>
    <col min="10757" max="10757" width="14.85546875" customWidth="1"/>
    <col min="10758" max="10758" width="10.7109375" customWidth="1"/>
    <col min="10759" max="10759" width="9.5703125" customWidth="1"/>
    <col min="10760" max="10760" width="10.5703125" customWidth="1"/>
    <col min="10761" max="10762" width="9.85546875" customWidth="1"/>
    <col min="10763" max="10763" width="10.140625" customWidth="1"/>
    <col min="10764" max="10764" width="9.42578125" customWidth="1"/>
    <col min="10765" max="10765" width="10.28515625" customWidth="1"/>
    <col min="10766" max="10768" width="9.85546875" customWidth="1"/>
    <col min="10769" max="10769" width="9.28515625" customWidth="1"/>
    <col min="11009" max="11009" width="7.140625" customWidth="1"/>
    <col min="11010" max="11010" width="7" customWidth="1"/>
    <col min="11011" max="11011" width="26.5703125" customWidth="1"/>
    <col min="11012" max="11012" width="9.7109375" customWidth="1"/>
    <col min="11013" max="11013" width="14.85546875" customWidth="1"/>
    <col min="11014" max="11014" width="10.7109375" customWidth="1"/>
    <col min="11015" max="11015" width="9.5703125" customWidth="1"/>
    <col min="11016" max="11016" width="10.5703125" customWidth="1"/>
    <col min="11017" max="11018" width="9.85546875" customWidth="1"/>
    <col min="11019" max="11019" width="10.140625" customWidth="1"/>
    <col min="11020" max="11020" width="9.42578125" customWidth="1"/>
    <col min="11021" max="11021" width="10.28515625" customWidth="1"/>
    <col min="11022" max="11024" width="9.85546875" customWidth="1"/>
    <col min="11025" max="11025" width="9.28515625" customWidth="1"/>
    <col min="11265" max="11265" width="7.140625" customWidth="1"/>
    <col min="11266" max="11266" width="7" customWidth="1"/>
    <col min="11267" max="11267" width="26.5703125" customWidth="1"/>
    <col min="11268" max="11268" width="9.7109375" customWidth="1"/>
    <col min="11269" max="11269" width="14.85546875" customWidth="1"/>
    <col min="11270" max="11270" width="10.7109375" customWidth="1"/>
    <col min="11271" max="11271" width="9.5703125" customWidth="1"/>
    <col min="11272" max="11272" width="10.5703125" customWidth="1"/>
    <col min="11273" max="11274" width="9.85546875" customWidth="1"/>
    <col min="11275" max="11275" width="10.140625" customWidth="1"/>
    <col min="11276" max="11276" width="9.42578125" customWidth="1"/>
    <col min="11277" max="11277" width="10.28515625" customWidth="1"/>
    <col min="11278" max="11280" width="9.85546875" customWidth="1"/>
    <col min="11281" max="11281" width="9.28515625" customWidth="1"/>
    <col min="11521" max="11521" width="7.140625" customWidth="1"/>
    <col min="11522" max="11522" width="7" customWidth="1"/>
    <col min="11523" max="11523" width="26.5703125" customWidth="1"/>
    <col min="11524" max="11524" width="9.7109375" customWidth="1"/>
    <col min="11525" max="11525" width="14.85546875" customWidth="1"/>
    <col min="11526" max="11526" width="10.7109375" customWidth="1"/>
    <col min="11527" max="11527" width="9.5703125" customWidth="1"/>
    <col min="11528" max="11528" width="10.5703125" customWidth="1"/>
    <col min="11529" max="11530" width="9.85546875" customWidth="1"/>
    <col min="11531" max="11531" width="10.140625" customWidth="1"/>
    <col min="11532" max="11532" width="9.42578125" customWidth="1"/>
    <col min="11533" max="11533" width="10.28515625" customWidth="1"/>
    <col min="11534" max="11536" width="9.85546875" customWidth="1"/>
    <col min="11537" max="11537" width="9.28515625" customWidth="1"/>
    <col min="11777" max="11777" width="7.140625" customWidth="1"/>
    <col min="11778" max="11778" width="7" customWidth="1"/>
    <col min="11779" max="11779" width="26.5703125" customWidth="1"/>
    <col min="11780" max="11780" width="9.7109375" customWidth="1"/>
    <col min="11781" max="11781" width="14.85546875" customWidth="1"/>
    <col min="11782" max="11782" width="10.7109375" customWidth="1"/>
    <col min="11783" max="11783" width="9.5703125" customWidth="1"/>
    <col min="11784" max="11784" width="10.5703125" customWidth="1"/>
    <col min="11785" max="11786" width="9.85546875" customWidth="1"/>
    <col min="11787" max="11787" width="10.140625" customWidth="1"/>
    <col min="11788" max="11788" width="9.42578125" customWidth="1"/>
    <col min="11789" max="11789" width="10.28515625" customWidth="1"/>
    <col min="11790" max="11792" width="9.85546875" customWidth="1"/>
    <col min="11793" max="11793" width="9.28515625" customWidth="1"/>
    <col min="12033" max="12033" width="7.140625" customWidth="1"/>
    <col min="12034" max="12034" width="7" customWidth="1"/>
    <col min="12035" max="12035" width="26.5703125" customWidth="1"/>
    <col min="12036" max="12036" width="9.7109375" customWidth="1"/>
    <col min="12037" max="12037" width="14.85546875" customWidth="1"/>
    <col min="12038" max="12038" width="10.7109375" customWidth="1"/>
    <col min="12039" max="12039" width="9.5703125" customWidth="1"/>
    <col min="12040" max="12040" width="10.5703125" customWidth="1"/>
    <col min="12041" max="12042" width="9.85546875" customWidth="1"/>
    <col min="12043" max="12043" width="10.140625" customWidth="1"/>
    <col min="12044" max="12044" width="9.42578125" customWidth="1"/>
    <col min="12045" max="12045" width="10.28515625" customWidth="1"/>
    <col min="12046" max="12048" width="9.85546875" customWidth="1"/>
    <col min="12049" max="12049" width="9.28515625" customWidth="1"/>
    <col min="12289" max="12289" width="7.140625" customWidth="1"/>
    <col min="12290" max="12290" width="7" customWidth="1"/>
    <col min="12291" max="12291" width="26.5703125" customWidth="1"/>
    <col min="12292" max="12292" width="9.7109375" customWidth="1"/>
    <col min="12293" max="12293" width="14.85546875" customWidth="1"/>
    <col min="12294" max="12294" width="10.7109375" customWidth="1"/>
    <col min="12295" max="12295" width="9.5703125" customWidth="1"/>
    <col min="12296" max="12296" width="10.5703125" customWidth="1"/>
    <col min="12297" max="12298" width="9.85546875" customWidth="1"/>
    <col min="12299" max="12299" width="10.140625" customWidth="1"/>
    <col min="12300" max="12300" width="9.42578125" customWidth="1"/>
    <col min="12301" max="12301" width="10.28515625" customWidth="1"/>
    <col min="12302" max="12304" width="9.85546875" customWidth="1"/>
    <col min="12305" max="12305" width="9.28515625" customWidth="1"/>
    <col min="12545" max="12545" width="7.140625" customWidth="1"/>
    <col min="12546" max="12546" width="7" customWidth="1"/>
    <col min="12547" max="12547" width="26.5703125" customWidth="1"/>
    <col min="12548" max="12548" width="9.7109375" customWidth="1"/>
    <col min="12549" max="12549" width="14.85546875" customWidth="1"/>
    <col min="12550" max="12550" width="10.7109375" customWidth="1"/>
    <col min="12551" max="12551" width="9.5703125" customWidth="1"/>
    <col min="12552" max="12552" width="10.5703125" customWidth="1"/>
    <col min="12553" max="12554" width="9.85546875" customWidth="1"/>
    <col min="12555" max="12555" width="10.140625" customWidth="1"/>
    <col min="12556" max="12556" width="9.42578125" customWidth="1"/>
    <col min="12557" max="12557" width="10.28515625" customWidth="1"/>
    <col min="12558" max="12560" width="9.85546875" customWidth="1"/>
    <col min="12561" max="12561" width="9.28515625" customWidth="1"/>
    <col min="12801" max="12801" width="7.140625" customWidth="1"/>
    <col min="12802" max="12802" width="7" customWidth="1"/>
    <col min="12803" max="12803" width="26.5703125" customWidth="1"/>
    <col min="12804" max="12804" width="9.7109375" customWidth="1"/>
    <col min="12805" max="12805" width="14.85546875" customWidth="1"/>
    <col min="12806" max="12806" width="10.7109375" customWidth="1"/>
    <col min="12807" max="12807" width="9.5703125" customWidth="1"/>
    <col min="12808" max="12808" width="10.5703125" customWidth="1"/>
    <col min="12809" max="12810" width="9.85546875" customWidth="1"/>
    <col min="12811" max="12811" width="10.140625" customWidth="1"/>
    <col min="12812" max="12812" width="9.42578125" customWidth="1"/>
    <col min="12813" max="12813" width="10.28515625" customWidth="1"/>
    <col min="12814" max="12816" width="9.85546875" customWidth="1"/>
    <col min="12817" max="12817" width="9.28515625" customWidth="1"/>
    <col min="13057" max="13057" width="7.140625" customWidth="1"/>
    <col min="13058" max="13058" width="7" customWidth="1"/>
    <col min="13059" max="13059" width="26.5703125" customWidth="1"/>
    <col min="13060" max="13060" width="9.7109375" customWidth="1"/>
    <col min="13061" max="13061" width="14.85546875" customWidth="1"/>
    <col min="13062" max="13062" width="10.7109375" customWidth="1"/>
    <col min="13063" max="13063" width="9.5703125" customWidth="1"/>
    <col min="13064" max="13064" width="10.5703125" customWidth="1"/>
    <col min="13065" max="13066" width="9.85546875" customWidth="1"/>
    <col min="13067" max="13067" width="10.140625" customWidth="1"/>
    <col min="13068" max="13068" width="9.42578125" customWidth="1"/>
    <col min="13069" max="13069" width="10.28515625" customWidth="1"/>
    <col min="13070" max="13072" width="9.85546875" customWidth="1"/>
    <col min="13073" max="13073" width="9.28515625" customWidth="1"/>
    <col min="13313" max="13313" width="7.140625" customWidth="1"/>
    <col min="13314" max="13314" width="7" customWidth="1"/>
    <col min="13315" max="13315" width="26.5703125" customWidth="1"/>
    <col min="13316" max="13316" width="9.7109375" customWidth="1"/>
    <col min="13317" max="13317" width="14.85546875" customWidth="1"/>
    <col min="13318" max="13318" width="10.7109375" customWidth="1"/>
    <col min="13319" max="13319" width="9.5703125" customWidth="1"/>
    <col min="13320" max="13320" width="10.5703125" customWidth="1"/>
    <col min="13321" max="13322" width="9.85546875" customWidth="1"/>
    <col min="13323" max="13323" width="10.140625" customWidth="1"/>
    <col min="13324" max="13324" width="9.42578125" customWidth="1"/>
    <col min="13325" max="13325" width="10.28515625" customWidth="1"/>
    <col min="13326" max="13328" width="9.85546875" customWidth="1"/>
    <col min="13329" max="13329" width="9.28515625" customWidth="1"/>
    <col min="13569" max="13569" width="7.140625" customWidth="1"/>
    <col min="13570" max="13570" width="7" customWidth="1"/>
    <col min="13571" max="13571" width="26.5703125" customWidth="1"/>
    <col min="13572" max="13572" width="9.7109375" customWidth="1"/>
    <col min="13573" max="13573" width="14.85546875" customWidth="1"/>
    <col min="13574" max="13574" width="10.7109375" customWidth="1"/>
    <col min="13575" max="13575" width="9.5703125" customWidth="1"/>
    <col min="13576" max="13576" width="10.5703125" customWidth="1"/>
    <col min="13577" max="13578" width="9.85546875" customWidth="1"/>
    <col min="13579" max="13579" width="10.140625" customWidth="1"/>
    <col min="13580" max="13580" width="9.42578125" customWidth="1"/>
    <col min="13581" max="13581" width="10.28515625" customWidth="1"/>
    <col min="13582" max="13584" width="9.85546875" customWidth="1"/>
    <col min="13585" max="13585" width="9.28515625" customWidth="1"/>
    <col min="13825" max="13825" width="7.140625" customWidth="1"/>
    <col min="13826" max="13826" width="7" customWidth="1"/>
    <col min="13827" max="13827" width="26.5703125" customWidth="1"/>
    <col min="13828" max="13828" width="9.7109375" customWidth="1"/>
    <col min="13829" max="13829" width="14.85546875" customWidth="1"/>
    <col min="13830" max="13830" width="10.7109375" customWidth="1"/>
    <col min="13831" max="13831" width="9.5703125" customWidth="1"/>
    <col min="13832" max="13832" width="10.5703125" customWidth="1"/>
    <col min="13833" max="13834" width="9.85546875" customWidth="1"/>
    <col min="13835" max="13835" width="10.140625" customWidth="1"/>
    <col min="13836" max="13836" width="9.42578125" customWidth="1"/>
    <col min="13837" max="13837" width="10.28515625" customWidth="1"/>
    <col min="13838" max="13840" width="9.85546875" customWidth="1"/>
    <col min="13841" max="13841" width="9.28515625" customWidth="1"/>
    <col min="14081" max="14081" width="7.140625" customWidth="1"/>
    <col min="14082" max="14082" width="7" customWidth="1"/>
    <col min="14083" max="14083" width="26.5703125" customWidth="1"/>
    <col min="14084" max="14084" width="9.7109375" customWidth="1"/>
    <col min="14085" max="14085" width="14.85546875" customWidth="1"/>
    <col min="14086" max="14086" width="10.7109375" customWidth="1"/>
    <col min="14087" max="14087" width="9.5703125" customWidth="1"/>
    <col min="14088" max="14088" width="10.5703125" customWidth="1"/>
    <col min="14089" max="14090" width="9.85546875" customWidth="1"/>
    <col min="14091" max="14091" width="10.140625" customWidth="1"/>
    <col min="14092" max="14092" width="9.42578125" customWidth="1"/>
    <col min="14093" max="14093" width="10.28515625" customWidth="1"/>
    <col min="14094" max="14096" width="9.85546875" customWidth="1"/>
    <col min="14097" max="14097" width="9.28515625" customWidth="1"/>
    <col min="14337" max="14337" width="7.140625" customWidth="1"/>
    <col min="14338" max="14338" width="7" customWidth="1"/>
    <col min="14339" max="14339" width="26.5703125" customWidth="1"/>
    <col min="14340" max="14340" width="9.7109375" customWidth="1"/>
    <col min="14341" max="14341" width="14.85546875" customWidth="1"/>
    <col min="14342" max="14342" width="10.7109375" customWidth="1"/>
    <col min="14343" max="14343" width="9.5703125" customWidth="1"/>
    <col min="14344" max="14344" width="10.5703125" customWidth="1"/>
    <col min="14345" max="14346" width="9.85546875" customWidth="1"/>
    <col min="14347" max="14347" width="10.140625" customWidth="1"/>
    <col min="14348" max="14348" width="9.42578125" customWidth="1"/>
    <col min="14349" max="14349" width="10.28515625" customWidth="1"/>
    <col min="14350" max="14352" width="9.85546875" customWidth="1"/>
    <col min="14353" max="14353" width="9.28515625" customWidth="1"/>
    <col min="14593" max="14593" width="7.140625" customWidth="1"/>
    <col min="14594" max="14594" width="7" customWidth="1"/>
    <col min="14595" max="14595" width="26.5703125" customWidth="1"/>
    <col min="14596" max="14596" width="9.7109375" customWidth="1"/>
    <col min="14597" max="14597" width="14.85546875" customWidth="1"/>
    <col min="14598" max="14598" width="10.7109375" customWidth="1"/>
    <col min="14599" max="14599" width="9.5703125" customWidth="1"/>
    <col min="14600" max="14600" width="10.5703125" customWidth="1"/>
    <col min="14601" max="14602" width="9.85546875" customWidth="1"/>
    <col min="14603" max="14603" width="10.140625" customWidth="1"/>
    <col min="14604" max="14604" width="9.42578125" customWidth="1"/>
    <col min="14605" max="14605" width="10.28515625" customWidth="1"/>
    <col min="14606" max="14608" width="9.85546875" customWidth="1"/>
    <col min="14609" max="14609" width="9.28515625" customWidth="1"/>
    <col min="14849" max="14849" width="7.140625" customWidth="1"/>
    <col min="14850" max="14850" width="7" customWidth="1"/>
    <col min="14851" max="14851" width="26.5703125" customWidth="1"/>
    <col min="14852" max="14852" width="9.7109375" customWidth="1"/>
    <col min="14853" max="14853" width="14.85546875" customWidth="1"/>
    <col min="14854" max="14854" width="10.7109375" customWidth="1"/>
    <col min="14855" max="14855" width="9.5703125" customWidth="1"/>
    <col min="14856" max="14856" width="10.5703125" customWidth="1"/>
    <col min="14857" max="14858" width="9.85546875" customWidth="1"/>
    <col min="14859" max="14859" width="10.140625" customWidth="1"/>
    <col min="14860" max="14860" width="9.42578125" customWidth="1"/>
    <col min="14861" max="14861" width="10.28515625" customWidth="1"/>
    <col min="14862" max="14864" width="9.85546875" customWidth="1"/>
    <col min="14865" max="14865" width="9.28515625" customWidth="1"/>
    <col min="15105" max="15105" width="7.140625" customWidth="1"/>
    <col min="15106" max="15106" width="7" customWidth="1"/>
    <col min="15107" max="15107" width="26.5703125" customWidth="1"/>
    <col min="15108" max="15108" width="9.7109375" customWidth="1"/>
    <col min="15109" max="15109" width="14.85546875" customWidth="1"/>
    <col min="15110" max="15110" width="10.7109375" customWidth="1"/>
    <col min="15111" max="15111" width="9.5703125" customWidth="1"/>
    <col min="15112" max="15112" width="10.5703125" customWidth="1"/>
    <col min="15113" max="15114" width="9.85546875" customWidth="1"/>
    <col min="15115" max="15115" width="10.140625" customWidth="1"/>
    <col min="15116" max="15116" width="9.42578125" customWidth="1"/>
    <col min="15117" max="15117" width="10.28515625" customWidth="1"/>
    <col min="15118" max="15120" width="9.85546875" customWidth="1"/>
    <col min="15121" max="15121" width="9.28515625" customWidth="1"/>
    <col min="15361" max="15361" width="7.140625" customWidth="1"/>
    <col min="15362" max="15362" width="7" customWidth="1"/>
    <col min="15363" max="15363" width="26.5703125" customWidth="1"/>
    <col min="15364" max="15364" width="9.7109375" customWidth="1"/>
    <col min="15365" max="15365" width="14.85546875" customWidth="1"/>
    <col min="15366" max="15366" width="10.7109375" customWidth="1"/>
    <col min="15367" max="15367" width="9.5703125" customWidth="1"/>
    <col min="15368" max="15368" width="10.5703125" customWidth="1"/>
    <col min="15369" max="15370" width="9.85546875" customWidth="1"/>
    <col min="15371" max="15371" width="10.140625" customWidth="1"/>
    <col min="15372" max="15372" width="9.42578125" customWidth="1"/>
    <col min="15373" max="15373" width="10.28515625" customWidth="1"/>
    <col min="15374" max="15376" width="9.85546875" customWidth="1"/>
    <col min="15377" max="15377" width="9.28515625" customWidth="1"/>
    <col min="15617" max="15617" width="7.140625" customWidth="1"/>
    <col min="15618" max="15618" width="7" customWidth="1"/>
    <col min="15619" max="15619" width="26.5703125" customWidth="1"/>
    <col min="15620" max="15620" width="9.7109375" customWidth="1"/>
    <col min="15621" max="15621" width="14.85546875" customWidth="1"/>
    <col min="15622" max="15622" width="10.7109375" customWidth="1"/>
    <col min="15623" max="15623" width="9.5703125" customWidth="1"/>
    <col min="15624" max="15624" width="10.5703125" customWidth="1"/>
    <col min="15625" max="15626" width="9.85546875" customWidth="1"/>
    <col min="15627" max="15627" width="10.140625" customWidth="1"/>
    <col min="15628" max="15628" width="9.42578125" customWidth="1"/>
    <col min="15629" max="15629" width="10.28515625" customWidth="1"/>
    <col min="15630" max="15632" width="9.85546875" customWidth="1"/>
    <col min="15633" max="15633" width="9.28515625" customWidth="1"/>
    <col min="15873" max="15873" width="7.140625" customWidth="1"/>
    <col min="15874" max="15874" width="7" customWidth="1"/>
    <col min="15875" max="15875" width="26.5703125" customWidth="1"/>
    <col min="15876" max="15876" width="9.7109375" customWidth="1"/>
    <col min="15877" max="15877" width="14.85546875" customWidth="1"/>
    <col min="15878" max="15878" width="10.7109375" customWidth="1"/>
    <col min="15879" max="15879" width="9.5703125" customWidth="1"/>
    <col min="15880" max="15880" width="10.5703125" customWidth="1"/>
    <col min="15881" max="15882" width="9.85546875" customWidth="1"/>
    <col min="15883" max="15883" width="10.140625" customWidth="1"/>
    <col min="15884" max="15884" width="9.42578125" customWidth="1"/>
    <col min="15885" max="15885" width="10.28515625" customWidth="1"/>
    <col min="15886" max="15888" width="9.85546875" customWidth="1"/>
    <col min="15889" max="15889" width="9.28515625" customWidth="1"/>
    <col min="16129" max="16129" width="7.140625" customWidth="1"/>
    <col min="16130" max="16130" width="7" customWidth="1"/>
    <col min="16131" max="16131" width="26.5703125" customWidth="1"/>
    <col min="16132" max="16132" width="9.7109375" customWidth="1"/>
    <col min="16133" max="16133" width="14.85546875" customWidth="1"/>
    <col min="16134" max="16134" width="10.7109375" customWidth="1"/>
    <col min="16135" max="16135" width="9.5703125" customWidth="1"/>
    <col min="16136" max="16136" width="10.5703125" customWidth="1"/>
    <col min="16137" max="16138" width="9.85546875" customWidth="1"/>
    <col min="16139" max="16139" width="10.140625" customWidth="1"/>
    <col min="16140" max="16140" width="9.42578125" customWidth="1"/>
    <col min="16141" max="16141" width="10.28515625" customWidth="1"/>
    <col min="16142" max="16144" width="9.85546875" customWidth="1"/>
    <col min="16145" max="16145" width="9.28515625" customWidth="1"/>
  </cols>
  <sheetData>
    <row r="1" spans="1:17">
      <c r="A1" s="250"/>
      <c r="B1" s="251" t="s">
        <v>171</v>
      </c>
      <c r="C1" s="252" t="str">
        <f>'Kadar.ode.'!C1</f>
        <v>Унети назив здравствене установе</v>
      </c>
      <c r="D1" s="253"/>
      <c r="E1" s="253"/>
      <c r="F1" s="254"/>
    </row>
    <row r="2" spans="1:17">
      <c r="A2" s="250"/>
      <c r="B2" s="251" t="s">
        <v>172</v>
      </c>
      <c r="C2" s="252" t="str">
        <f>'Kadar.ode.'!C2</f>
        <v>Унети матични број здравствене установе</v>
      </c>
      <c r="D2" s="253"/>
      <c r="E2" s="253"/>
      <c r="F2" s="254"/>
    </row>
    <row r="3" spans="1:17">
      <c r="A3" s="250"/>
      <c r="B3" s="251" t="s">
        <v>173</v>
      </c>
      <c r="C3" s="252" t="str">
        <f>'Kadar.ode.'!C3</f>
        <v>01.01.2026.</v>
      </c>
      <c r="D3" s="253"/>
      <c r="E3" s="253"/>
      <c r="F3" s="254"/>
    </row>
    <row r="4" spans="1:17" ht="14.25">
      <c r="A4" s="250"/>
      <c r="B4" s="251" t="s">
        <v>1867</v>
      </c>
      <c r="C4" s="255" t="s">
        <v>214</v>
      </c>
      <c r="D4" s="256"/>
      <c r="E4" s="256"/>
      <c r="F4" s="257"/>
    </row>
    <row r="5" spans="1:17" ht="14.25">
      <c r="A5" s="250"/>
      <c r="B5" s="251" t="s">
        <v>213</v>
      </c>
      <c r="C5" s="255"/>
      <c r="D5" s="256"/>
      <c r="E5" s="256"/>
      <c r="F5" s="257"/>
    </row>
    <row r="8" spans="1:17">
      <c r="O8" s="2"/>
      <c r="Q8" s="279"/>
    </row>
    <row r="9" spans="1:17" ht="23.25" customHeight="1">
      <c r="A9" s="538" t="s">
        <v>6</v>
      </c>
      <c r="B9" s="536" t="s">
        <v>56</v>
      </c>
      <c r="C9" s="536" t="s">
        <v>170</v>
      </c>
      <c r="D9" s="536" t="s">
        <v>1757</v>
      </c>
      <c r="E9" s="536" t="s">
        <v>1758</v>
      </c>
      <c r="F9" s="536"/>
      <c r="G9" s="536" t="s">
        <v>1759</v>
      </c>
      <c r="H9" s="536"/>
      <c r="I9" s="536" t="s">
        <v>1760</v>
      </c>
      <c r="J9" s="536"/>
      <c r="K9" s="536" t="s">
        <v>1761</v>
      </c>
      <c r="L9" s="536"/>
      <c r="M9" s="536" t="s">
        <v>1762</v>
      </c>
      <c r="N9" s="536"/>
      <c r="O9" s="536" t="s">
        <v>1763</v>
      </c>
      <c r="P9" s="536"/>
      <c r="Q9"/>
    </row>
    <row r="10" spans="1:17" ht="25.5">
      <c r="A10" s="538"/>
      <c r="B10" s="536"/>
      <c r="C10" s="536"/>
      <c r="D10" s="536"/>
      <c r="E10" s="332" t="s">
        <v>1896</v>
      </c>
      <c r="F10" s="332" t="s">
        <v>1897</v>
      </c>
      <c r="G10" s="332" t="s">
        <v>1896</v>
      </c>
      <c r="H10" s="332" t="s">
        <v>1897</v>
      </c>
      <c r="I10" s="332" t="s">
        <v>1896</v>
      </c>
      <c r="J10" s="332" t="s">
        <v>1897</v>
      </c>
      <c r="K10" s="332" t="s">
        <v>1896</v>
      </c>
      <c r="L10" s="332" t="s">
        <v>1897</v>
      </c>
      <c r="M10" s="332" t="s">
        <v>1896</v>
      </c>
      <c r="N10" s="332" t="s">
        <v>1897</v>
      </c>
      <c r="O10" s="332" t="s">
        <v>1896</v>
      </c>
      <c r="P10" s="332" t="s">
        <v>1897</v>
      </c>
      <c r="Q10"/>
    </row>
    <row r="11" spans="1:17">
      <c r="A11" s="284">
        <v>1</v>
      </c>
      <c r="B11" s="281" t="s">
        <v>1754</v>
      </c>
      <c r="C11" s="284"/>
      <c r="D11" s="282"/>
      <c r="E11" s="282"/>
      <c r="F11" s="282"/>
      <c r="G11" s="282"/>
      <c r="H11" s="282"/>
      <c r="I11" s="283"/>
      <c r="J11" s="283"/>
      <c r="K11" s="283"/>
      <c r="L11" s="283"/>
      <c r="M11" s="283"/>
      <c r="N11" s="283"/>
      <c r="O11" s="283"/>
      <c r="P11" s="283"/>
      <c r="Q11"/>
    </row>
    <row r="12" spans="1:17">
      <c r="A12" s="284">
        <v>2</v>
      </c>
      <c r="B12" s="281" t="s">
        <v>1755</v>
      </c>
      <c r="C12" s="284"/>
      <c r="D12" s="282"/>
      <c r="E12" s="282"/>
      <c r="F12" s="282"/>
      <c r="G12" s="282"/>
      <c r="H12" s="282"/>
      <c r="I12" s="283"/>
      <c r="J12" s="283"/>
      <c r="K12" s="283"/>
      <c r="L12" s="283"/>
      <c r="M12" s="283"/>
      <c r="N12" s="283"/>
      <c r="O12" s="283"/>
      <c r="P12" s="283"/>
      <c r="Q12"/>
    </row>
    <row r="13" spans="1:17">
      <c r="A13" s="285">
        <v>3</v>
      </c>
      <c r="B13" s="281" t="s">
        <v>1756</v>
      </c>
      <c r="C13" s="284"/>
      <c r="D13" s="282"/>
      <c r="E13" s="282"/>
      <c r="F13" s="282"/>
      <c r="G13" s="282"/>
      <c r="H13" s="282"/>
      <c r="I13" s="283"/>
      <c r="J13" s="283"/>
      <c r="K13" s="283"/>
      <c r="L13" s="283"/>
      <c r="M13" s="283"/>
      <c r="N13" s="283"/>
      <c r="O13" s="283"/>
      <c r="P13" s="283"/>
      <c r="Q13"/>
    </row>
    <row r="14" spans="1:17">
      <c r="A14" s="284">
        <v>4</v>
      </c>
      <c r="B14" s="281" t="s">
        <v>1913</v>
      </c>
      <c r="C14" s="284">
        <v>25</v>
      </c>
      <c r="D14" s="282">
        <v>3</v>
      </c>
      <c r="E14" s="282">
        <v>1182</v>
      </c>
      <c r="F14" s="282">
        <v>1365</v>
      </c>
      <c r="G14" s="497">
        <v>1282</v>
      </c>
      <c r="H14" s="497">
        <v>1264</v>
      </c>
      <c r="I14" s="283">
        <v>2141</v>
      </c>
      <c r="J14" s="283">
        <v>2101</v>
      </c>
      <c r="K14" s="496">
        <v>2241</v>
      </c>
      <c r="L14" s="496">
        <v>2407</v>
      </c>
      <c r="M14" s="283">
        <f>E14+I14</f>
        <v>3323</v>
      </c>
      <c r="N14" s="283">
        <f>F14+J14</f>
        <v>3466</v>
      </c>
      <c r="O14" s="496">
        <f>G14+K14</f>
        <v>3523</v>
      </c>
      <c r="P14" s="496">
        <f>L14+H14</f>
        <v>3671</v>
      </c>
      <c r="Q14"/>
    </row>
    <row r="15" spans="1:17">
      <c r="A15" s="284">
        <v>5</v>
      </c>
      <c r="B15" s="281"/>
      <c r="C15" s="284"/>
      <c r="D15" s="282"/>
      <c r="E15" s="282"/>
      <c r="F15" s="282"/>
      <c r="G15" s="282"/>
      <c r="H15" s="282"/>
      <c r="I15" s="283"/>
      <c r="J15" s="283"/>
      <c r="K15" s="283"/>
      <c r="L15" s="283"/>
      <c r="M15" s="283"/>
      <c r="N15" s="283"/>
      <c r="O15" s="283"/>
      <c r="P15" s="283"/>
      <c r="Q15"/>
    </row>
    <row r="16" spans="1:17">
      <c r="A16" s="284">
        <v>6</v>
      </c>
      <c r="B16" s="281"/>
      <c r="C16" s="284"/>
      <c r="D16" s="282"/>
      <c r="E16" s="282"/>
      <c r="F16" s="282"/>
      <c r="G16" s="282"/>
      <c r="H16" s="282"/>
      <c r="I16" s="283"/>
      <c r="J16" s="283"/>
      <c r="K16" s="283"/>
      <c r="L16" s="283"/>
      <c r="M16" s="283"/>
      <c r="N16" s="283"/>
      <c r="O16" s="283"/>
      <c r="P16" s="283"/>
      <c r="Q16"/>
    </row>
    <row r="17" spans="1:17">
      <c r="A17" s="284">
        <v>7</v>
      </c>
      <c r="B17" s="281"/>
      <c r="C17" s="286"/>
      <c r="D17" s="282"/>
      <c r="E17" s="282"/>
      <c r="F17" s="282"/>
      <c r="G17" s="282"/>
      <c r="H17" s="282"/>
      <c r="I17" s="283"/>
      <c r="J17" s="283"/>
      <c r="K17" s="283"/>
      <c r="L17" s="283"/>
      <c r="M17" s="283"/>
      <c r="N17" s="283"/>
      <c r="O17" s="283"/>
      <c r="P17" s="283"/>
      <c r="Q17"/>
    </row>
    <row r="18" spans="1:17">
      <c r="A18" s="284">
        <v>8</v>
      </c>
      <c r="B18" s="281"/>
      <c r="C18" s="286"/>
      <c r="D18" s="282"/>
      <c r="E18" s="282"/>
      <c r="F18" s="282"/>
      <c r="G18" s="282"/>
      <c r="H18" s="282"/>
      <c r="I18" s="283"/>
      <c r="J18" s="283"/>
      <c r="K18" s="283"/>
      <c r="L18" s="283"/>
      <c r="M18" s="283"/>
      <c r="N18" s="283"/>
      <c r="O18" s="283"/>
      <c r="P18" s="283"/>
      <c r="Q18"/>
    </row>
    <row r="19" spans="1:17">
      <c r="A19" s="284">
        <v>9</v>
      </c>
      <c r="B19" s="281"/>
      <c r="C19" s="286"/>
      <c r="D19" s="282"/>
      <c r="E19" s="282"/>
      <c r="F19" s="282"/>
      <c r="G19" s="282"/>
      <c r="H19" s="282"/>
      <c r="I19" s="283"/>
      <c r="J19" s="283"/>
      <c r="K19" s="283"/>
      <c r="L19" s="283"/>
      <c r="M19" s="283"/>
      <c r="N19" s="283"/>
      <c r="O19" s="283"/>
      <c r="P19" s="283"/>
      <c r="Q19"/>
    </row>
    <row r="20" spans="1:17">
      <c r="A20" s="284">
        <v>10</v>
      </c>
      <c r="B20" s="281"/>
      <c r="C20" s="281"/>
      <c r="D20" s="287"/>
      <c r="E20" s="287"/>
      <c r="F20" s="287"/>
      <c r="G20" s="287"/>
      <c r="H20" s="287"/>
      <c r="I20" s="288"/>
      <c r="J20" s="288"/>
      <c r="K20" s="288"/>
      <c r="L20" s="288"/>
      <c r="M20" s="288"/>
      <c r="N20" s="288"/>
      <c r="O20" s="288"/>
      <c r="P20" s="288"/>
      <c r="Q20"/>
    </row>
    <row r="21" spans="1:17">
      <c r="A21" s="281" t="s">
        <v>2</v>
      </c>
      <c r="B21" s="281"/>
      <c r="C21" s="284">
        <f>SUM(C11:C20)</f>
        <v>25</v>
      </c>
      <c r="D21" s="284">
        <f t="shared" ref="D21:P21" si="0">SUM(D11:D20)</f>
        <v>3</v>
      </c>
      <c r="E21" s="284">
        <f t="shared" si="0"/>
        <v>1182</v>
      </c>
      <c r="F21" s="284">
        <f t="shared" si="0"/>
        <v>1365</v>
      </c>
      <c r="G21" s="284">
        <f t="shared" si="0"/>
        <v>1282</v>
      </c>
      <c r="H21" s="284">
        <f t="shared" si="0"/>
        <v>1264</v>
      </c>
      <c r="I21" s="284">
        <f t="shared" si="0"/>
        <v>2141</v>
      </c>
      <c r="J21" s="284">
        <f t="shared" si="0"/>
        <v>2101</v>
      </c>
      <c r="K21" s="284">
        <f t="shared" si="0"/>
        <v>2241</v>
      </c>
      <c r="L21" s="284">
        <f t="shared" si="0"/>
        <v>2407</v>
      </c>
      <c r="M21" s="284">
        <f t="shared" si="0"/>
        <v>3323</v>
      </c>
      <c r="N21" s="284">
        <f t="shared" si="0"/>
        <v>3466</v>
      </c>
      <c r="O21" s="284">
        <f t="shared" si="0"/>
        <v>3523</v>
      </c>
      <c r="P21" s="284">
        <f t="shared" si="0"/>
        <v>3671</v>
      </c>
      <c r="Q21"/>
    </row>
    <row r="22" spans="1:17">
      <c r="A22" s="2"/>
      <c r="B22" s="280"/>
      <c r="Q22"/>
    </row>
    <row r="24" spans="1:17">
      <c r="A24" s="537"/>
      <c r="B24" s="537"/>
      <c r="C24" s="537"/>
      <c r="D24" s="537"/>
      <c r="E24" s="537"/>
      <c r="F24" s="537"/>
    </row>
    <row r="25" spans="1:17">
      <c r="A25" s="537"/>
      <c r="B25" s="537"/>
      <c r="C25" s="537"/>
      <c r="D25" s="537"/>
      <c r="E25" s="537"/>
      <c r="F25" s="537"/>
    </row>
    <row r="32" spans="1:17">
      <c r="I32" s="290"/>
    </row>
    <row r="44" spans="14:14">
      <c r="N44" s="290"/>
    </row>
  </sheetData>
  <mergeCells count="11">
    <mergeCell ref="M9:N9"/>
    <mergeCell ref="O9:P9"/>
    <mergeCell ref="A24:F25"/>
    <mergeCell ref="A9:A10"/>
    <mergeCell ref="B9:B10"/>
    <mergeCell ref="C9:C10"/>
    <mergeCell ref="D9:D10"/>
    <mergeCell ref="E9:F9"/>
    <mergeCell ref="G9:H9"/>
    <mergeCell ref="I9:J9"/>
    <mergeCell ref="K9:L9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G734"/>
  <sheetViews>
    <sheetView zoomScaleNormal="100" zoomScaleSheetLayoutView="100" workbookViewId="0">
      <selection activeCell="D7" sqref="D7"/>
    </sheetView>
  </sheetViews>
  <sheetFormatPr defaultRowHeight="12.75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>
      <c r="A1" s="250"/>
      <c r="B1" s="251" t="s">
        <v>171</v>
      </c>
      <c r="C1" s="252" t="str">
        <f>'Kadar.ode.'!C1</f>
        <v>Унети назив здравствене установе</v>
      </c>
      <c r="D1" s="253"/>
      <c r="E1" s="253"/>
      <c r="F1" s="254"/>
      <c r="G1" s="71"/>
    </row>
    <row r="2" spans="1:7">
      <c r="A2" s="250"/>
      <c r="B2" s="251" t="s">
        <v>172</v>
      </c>
      <c r="C2" s="252" t="str">
        <f>'Kadar.ode.'!C2</f>
        <v>Унети матични број здравствене установе</v>
      </c>
      <c r="D2" s="253"/>
      <c r="E2" s="253"/>
      <c r="F2" s="254"/>
      <c r="G2" s="71"/>
    </row>
    <row r="3" spans="1:7">
      <c r="A3" s="250"/>
      <c r="B3" s="251" t="s">
        <v>173</v>
      </c>
      <c r="C3" s="252" t="str">
        <f>'Kadar.ode.'!C3</f>
        <v>01.01.2026.</v>
      </c>
      <c r="D3" s="253"/>
      <c r="E3" s="253"/>
      <c r="F3" s="254"/>
      <c r="G3" s="71"/>
    </row>
    <row r="4" spans="1:7" ht="14.25">
      <c r="A4" s="250"/>
      <c r="B4" s="251" t="s">
        <v>1862</v>
      </c>
      <c r="C4" s="255" t="s">
        <v>1751</v>
      </c>
      <c r="D4" s="256"/>
      <c r="E4" s="256"/>
      <c r="F4" s="257"/>
      <c r="G4" s="71"/>
    </row>
    <row r="5" spans="1:7" ht="14.25">
      <c r="A5" s="250"/>
      <c r="B5" s="251" t="s">
        <v>213</v>
      </c>
      <c r="C5" s="255"/>
      <c r="D5" s="256"/>
      <c r="E5" s="256"/>
      <c r="F5" s="257"/>
      <c r="G5" s="71"/>
    </row>
    <row r="6" spans="1:7" ht="15.75">
      <c r="A6" s="125"/>
      <c r="B6" s="125"/>
      <c r="C6" s="125"/>
      <c r="D6" s="125"/>
      <c r="E6" s="125"/>
      <c r="F6" s="70"/>
      <c r="G6" s="70"/>
    </row>
    <row r="7" spans="1:7" ht="25.5">
      <c r="A7" s="130" t="s">
        <v>327</v>
      </c>
      <c r="B7" s="173" t="s">
        <v>328</v>
      </c>
      <c r="C7" s="115" t="s">
        <v>1896</v>
      </c>
      <c r="D7" s="115" t="s">
        <v>1897</v>
      </c>
      <c r="E7" s="258"/>
    </row>
    <row r="8" spans="1:7" ht="18.75">
      <c r="A8" s="130"/>
      <c r="B8" s="259" t="s">
        <v>329</v>
      </c>
      <c r="C8" s="260">
        <f>SUM(C9:C734)</f>
        <v>0</v>
      </c>
      <c r="D8" s="260">
        <f>SUM(D9:D734)</f>
        <v>0</v>
      </c>
      <c r="E8" s="258"/>
    </row>
    <row r="9" spans="1:7" ht="18.75">
      <c r="A9" s="261">
        <v>0</v>
      </c>
      <c r="B9" s="259" t="s">
        <v>1766</v>
      </c>
      <c r="C9" s="260"/>
      <c r="D9" s="260"/>
    </row>
    <row r="10" spans="1:7">
      <c r="A10" s="262" t="s">
        <v>330</v>
      </c>
      <c r="B10" s="263" t="s">
        <v>331</v>
      </c>
      <c r="C10" s="230"/>
      <c r="D10" s="230"/>
    </row>
    <row r="11" spans="1:7">
      <c r="A11" s="262" t="s">
        <v>332</v>
      </c>
      <c r="B11" s="263" t="s">
        <v>333</v>
      </c>
      <c r="C11" s="230"/>
      <c r="D11" s="230"/>
    </row>
    <row r="12" spans="1:7">
      <c r="A12" s="262" t="s">
        <v>334</v>
      </c>
      <c r="B12" s="263" t="s">
        <v>335</v>
      </c>
      <c r="C12" s="230"/>
      <c r="D12" s="230"/>
    </row>
    <row r="13" spans="1:7">
      <c r="A13" s="262" t="s">
        <v>336</v>
      </c>
      <c r="B13" s="263" t="s">
        <v>337</v>
      </c>
      <c r="C13" s="230"/>
      <c r="D13" s="230"/>
    </row>
    <row r="14" spans="1:7" ht="25.5">
      <c r="A14" s="262" t="s">
        <v>338</v>
      </c>
      <c r="B14" s="263" t="s">
        <v>339</v>
      </c>
      <c r="C14" s="230"/>
      <c r="D14" s="230"/>
    </row>
    <row r="15" spans="1:7">
      <c r="A15" s="262" t="s">
        <v>340</v>
      </c>
      <c r="B15" s="263" t="s">
        <v>341</v>
      </c>
      <c r="C15" s="230"/>
      <c r="D15" s="230"/>
    </row>
    <row r="16" spans="1:7">
      <c r="A16" s="262" t="s">
        <v>342</v>
      </c>
      <c r="B16" s="263" t="s">
        <v>343</v>
      </c>
      <c r="C16" s="230"/>
      <c r="D16" s="230"/>
    </row>
    <row r="17" spans="1:4">
      <c r="A17" s="262" t="s">
        <v>344</v>
      </c>
      <c r="B17" s="263" t="s">
        <v>345</v>
      </c>
      <c r="C17" s="230"/>
      <c r="D17" s="230"/>
    </row>
    <row r="18" spans="1:4">
      <c r="A18" s="262" t="s">
        <v>346</v>
      </c>
      <c r="B18" s="263" t="s">
        <v>347</v>
      </c>
      <c r="C18" s="230"/>
      <c r="D18" s="230"/>
    </row>
    <row r="19" spans="1:4">
      <c r="A19" s="262" t="s">
        <v>348</v>
      </c>
      <c r="B19" s="263" t="s">
        <v>349</v>
      </c>
      <c r="C19" s="230"/>
      <c r="D19" s="230"/>
    </row>
    <row r="20" spans="1:4">
      <c r="A20" s="262" t="s">
        <v>350</v>
      </c>
      <c r="B20" s="263" t="s">
        <v>351</v>
      </c>
      <c r="C20" s="230"/>
      <c r="D20" s="230"/>
    </row>
    <row r="21" spans="1:4">
      <c r="A21" s="262" t="s">
        <v>352</v>
      </c>
      <c r="B21" s="263" t="s">
        <v>353</v>
      </c>
      <c r="C21" s="230"/>
      <c r="D21" s="230"/>
    </row>
    <row r="22" spans="1:4">
      <c r="A22" s="262" t="s">
        <v>354</v>
      </c>
      <c r="B22" s="263" t="s">
        <v>355</v>
      </c>
      <c r="C22" s="230"/>
      <c r="D22" s="230"/>
    </row>
    <row r="23" spans="1:4">
      <c r="A23" s="262" t="s">
        <v>356</v>
      </c>
      <c r="B23" s="263" t="s">
        <v>357</v>
      </c>
      <c r="C23" s="230"/>
      <c r="D23" s="230"/>
    </row>
    <row r="24" spans="1:4">
      <c r="A24" s="262" t="s">
        <v>358</v>
      </c>
      <c r="B24" s="263" t="s">
        <v>359</v>
      </c>
      <c r="C24" s="230"/>
      <c r="D24" s="230"/>
    </row>
    <row r="25" spans="1:4">
      <c r="A25" s="262" t="s">
        <v>360</v>
      </c>
      <c r="B25" s="263" t="s">
        <v>361</v>
      </c>
      <c r="C25" s="230"/>
      <c r="D25" s="230"/>
    </row>
    <row r="26" spans="1:4">
      <c r="A26" s="262" t="s">
        <v>362</v>
      </c>
      <c r="B26" s="263" t="s">
        <v>363</v>
      </c>
      <c r="C26" s="230"/>
      <c r="D26" s="230"/>
    </row>
    <row r="27" spans="1:4" ht="18.75">
      <c r="A27" s="261">
        <v>1</v>
      </c>
      <c r="B27" s="264" t="s">
        <v>364</v>
      </c>
      <c r="C27" s="260"/>
      <c r="D27" s="260"/>
    </row>
    <row r="28" spans="1:4">
      <c r="A28" s="262" t="s">
        <v>365</v>
      </c>
      <c r="B28" s="263" t="s">
        <v>366</v>
      </c>
      <c r="C28" s="230"/>
      <c r="D28" s="230"/>
    </row>
    <row r="29" spans="1:4">
      <c r="A29" s="262" t="s">
        <v>367</v>
      </c>
      <c r="B29" s="263" t="s">
        <v>368</v>
      </c>
      <c r="C29" s="230"/>
      <c r="D29" s="230"/>
    </row>
    <row r="30" spans="1:4">
      <c r="A30" s="262" t="s">
        <v>369</v>
      </c>
      <c r="B30" s="263" t="s">
        <v>370</v>
      </c>
      <c r="C30" s="230"/>
      <c r="D30" s="230"/>
    </row>
    <row r="31" spans="1:4">
      <c r="A31" s="262" t="s">
        <v>371</v>
      </c>
      <c r="B31" s="263" t="s">
        <v>372</v>
      </c>
      <c r="C31" s="230"/>
      <c r="D31" s="230"/>
    </row>
    <row r="32" spans="1:4">
      <c r="A32" s="262" t="s">
        <v>373</v>
      </c>
      <c r="B32" s="263" t="s">
        <v>374</v>
      </c>
      <c r="C32" s="230"/>
      <c r="D32" s="230"/>
    </row>
    <row r="33" spans="1:4">
      <c r="A33" s="262" t="s">
        <v>375</v>
      </c>
      <c r="B33" s="263" t="s">
        <v>376</v>
      </c>
      <c r="C33" s="230"/>
      <c r="D33" s="230"/>
    </row>
    <row r="34" spans="1:4">
      <c r="A34" s="262" t="s">
        <v>377</v>
      </c>
      <c r="B34" s="263" t="s">
        <v>378</v>
      </c>
      <c r="C34" s="230"/>
      <c r="D34" s="230"/>
    </row>
    <row r="35" spans="1:4">
      <c r="A35" s="262" t="s">
        <v>379</v>
      </c>
      <c r="B35" s="263" t="s">
        <v>380</v>
      </c>
      <c r="C35" s="230"/>
      <c r="D35" s="230"/>
    </row>
    <row r="36" spans="1:4">
      <c r="A36" s="262" t="s">
        <v>381</v>
      </c>
      <c r="B36" s="263" t="s">
        <v>382</v>
      </c>
      <c r="C36" s="230"/>
      <c r="D36" s="230"/>
    </row>
    <row r="37" spans="1:4">
      <c r="A37" s="262" t="s">
        <v>383</v>
      </c>
      <c r="B37" s="263" t="s">
        <v>384</v>
      </c>
      <c r="C37" s="230"/>
      <c r="D37" s="230"/>
    </row>
    <row r="38" spans="1:4" ht="25.5">
      <c r="A38" s="262" t="s">
        <v>385</v>
      </c>
      <c r="B38" s="265" t="s">
        <v>386</v>
      </c>
      <c r="C38" s="230"/>
      <c r="D38" s="230"/>
    </row>
    <row r="39" spans="1:4" ht="25.5">
      <c r="A39" s="262" t="s">
        <v>387</v>
      </c>
      <c r="B39" s="265" t="s">
        <v>388</v>
      </c>
      <c r="C39" s="230"/>
      <c r="D39" s="230"/>
    </row>
    <row r="40" spans="1:4" ht="25.5">
      <c r="A40" s="262" t="s">
        <v>389</v>
      </c>
      <c r="B40" s="265" t="s">
        <v>390</v>
      </c>
      <c r="C40" s="230"/>
      <c r="D40" s="230"/>
    </row>
    <row r="41" spans="1:4" ht="25.5">
      <c r="A41" s="262" t="s">
        <v>391</v>
      </c>
      <c r="B41" s="265" t="s">
        <v>392</v>
      </c>
      <c r="C41" s="230"/>
      <c r="D41" s="230"/>
    </row>
    <row r="42" spans="1:4">
      <c r="A42" s="262" t="s">
        <v>393</v>
      </c>
      <c r="B42" s="263" t="s">
        <v>394</v>
      </c>
      <c r="C42" s="230"/>
      <c r="D42" s="230"/>
    </row>
    <row r="43" spans="1:4">
      <c r="A43" s="262" t="s">
        <v>395</v>
      </c>
      <c r="B43" s="263" t="s">
        <v>396</v>
      </c>
      <c r="C43" s="230"/>
      <c r="D43" s="230"/>
    </row>
    <row r="44" spans="1:4">
      <c r="A44" s="262" t="s">
        <v>397</v>
      </c>
      <c r="B44" s="263" t="s">
        <v>398</v>
      </c>
      <c r="C44" s="230"/>
      <c r="D44" s="230"/>
    </row>
    <row r="45" spans="1:4">
      <c r="A45" s="262" t="s">
        <v>399</v>
      </c>
      <c r="B45" s="263" t="s">
        <v>400</v>
      </c>
      <c r="C45" s="230"/>
      <c r="D45" s="230"/>
    </row>
    <row r="46" spans="1:4">
      <c r="A46" s="262" t="s">
        <v>401</v>
      </c>
      <c r="B46" s="263" t="s">
        <v>402</v>
      </c>
      <c r="C46" s="230"/>
      <c r="D46" s="230"/>
    </row>
    <row r="47" spans="1:4">
      <c r="A47" s="262" t="s">
        <v>403</v>
      </c>
      <c r="B47" s="263" t="s">
        <v>404</v>
      </c>
      <c r="C47" s="230"/>
      <c r="D47" s="230"/>
    </row>
    <row r="48" spans="1:4">
      <c r="A48" s="262" t="s">
        <v>405</v>
      </c>
      <c r="B48" s="265" t="s">
        <v>406</v>
      </c>
      <c r="C48" s="230"/>
      <c r="D48" s="230"/>
    </row>
    <row r="49" spans="1:4">
      <c r="A49" s="262" t="s">
        <v>407</v>
      </c>
      <c r="B49" s="265" t="s">
        <v>408</v>
      </c>
      <c r="C49" s="230"/>
      <c r="D49" s="230"/>
    </row>
    <row r="50" spans="1:4">
      <c r="A50" s="262" t="s">
        <v>409</v>
      </c>
      <c r="B50" s="263" t="s">
        <v>410</v>
      </c>
      <c r="C50" s="230"/>
      <c r="D50" s="230"/>
    </row>
    <row r="51" spans="1:4">
      <c r="A51" s="262" t="s">
        <v>411</v>
      </c>
      <c r="B51" s="263" t="s">
        <v>412</v>
      </c>
      <c r="C51" s="230"/>
      <c r="D51" s="230"/>
    </row>
    <row r="52" spans="1:4">
      <c r="A52" s="262" t="s">
        <v>413</v>
      </c>
      <c r="B52" s="263" t="s">
        <v>414</v>
      </c>
      <c r="C52" s="230"/>
      <c r="D52" s="230"/>
    </row>
    <row r="53" spans="1:4">
      <c r="A53" s="262" t="s">
        <v>415</v>
      </c>
      <c r="B53" s="263" t="s">
        <v>416</v>
      </c>
      <c r="C53" s="230"/>
      <c r="D53" s="230"/>
    </row>
    <row r="54" spans="1:4">
      <c r="A54" s="262" t="s">
        <v>417</v>
      </c>
      <c r="B54" s="263" t="s">
        <v>418</v>
      </c>
      <c r="C54" s="230"/>
      <c r="D54" s="230"/>
    </row>
    <row r="55" spans="1:4">
      <c r="A55" s="262" t="s">
        <v>419</v>
      </c>
      <c r="B55" s="263" t="s">
        <v>420</v>
      </c>
      <c r="C55" s="230"/>
      <c r="D55" s="230"/>
    </row>
    <row r="56" spans="1:4">
      <c r="A56" s="262" t="s">
        <v>421</v>
      </c>
      <c r="B56" s="263" t="s">
        <v>422</v>
      </c>
      <c r="C56" s="230"/>
      <c r="D56" s="230"/>
    </row>
    <row r="57" spans="1:4">
      <c r="A57" s="262" t="s">
        <v>423</v>
      </c>
      <c r="B57" s="265" t="s">
        <v>424</v>
      </c>
      <c r="C57" s="230"/>
      <c r="D57" s="230"/>
    </row>
    <row r="58" spans="1:4" ht="25.5">
      <c r="A58" s="262" t="s">
        <v>425</v>
      </c>
      <c r="B58" s="265" t="s">
        <v>426</v>
      </c>
      <c r="C58" s="230"/>
      <c r="D58" s="230"/>
    </row>
    <row r="59" spans="1:4" ht="25.5">
      <c r="A59" s="262" t="s">
        <v>427</v>
      </c>
      <c r="B59" s="265" t="s">
        <v>428</v>
      </c>
      <c r="C59" s="230"/>
      <c r="D59" s="230"/>
    </row>
    <row r="60" spans="1:4">
      <c r="A60" s="262" t="s">
        <v>429</v>
      </c>
      <c r="B60" s="263" t="s">
        <v>430</v>
      </c>
      <c r="C60" s="230"/>
      <c r="D60" s="230"/>
    </row>
    <row r="61" spans="1:4">
      <c r="A61" s="262" t="s">
        <v>431</v>
      </c>
      <c r="B61" s="263" t="s">
        <v>432</v>
      </c>
      <c r="C61" s="230"/>
      <c r="D61" s="230"/>
    </row>
    <row r="62" spans="1:4">
      <c r="A62" s="262" t="s">
        <v>433</v>
      </c>
      <c r="B62" s="263" t="s">
        <v>434</v>
      </c>
      <c r="C62" s="230"/>
      <c r="D62" s="230"/>
    </row>
    <row r="63" spans="1:4">
      <c r="A63" s="262" t="s">
        <v>435</v>
      </c>
      <c r="B63" s="263" t="s">
        <v>436</v>
      </c>
      <c r="C63" s="230"/>
      <c r="D63" s="230"/>
    </row>
    <row r="64" spans="1:4">
      <c r="A64" s="266" t="s">
        <v>437</v>
      </c>
      <c r="B64" s="263" t="s">
        <v>438</v>
      </c>
      <c r="C64" s="230"/>
      <c r="D64" s="230"/>
    </row>
    <row r="65" spans="1:4">
      <c r="A65" s="262" t="s">
        <v>439</v>
      </c>
      <c r="B65" s="263" t="s">
        <v>440</v>
      </c>
      <c r="C65" s="230"/>
      <c r="D65" s="230"/>
    </row>
    <row r="66" spans="1:4">
      <c r="A66" s="262" t="s">
        <v>441</v>
      </c>
      <c r="B66" s="263" t="s">
        <v>442</v>
      </c>
      <c r="C66" s="230"/>
      <c r="D66" s="230"/>
    </row>
    <row r="67" spans="1:4">
      <c r="A67" s="262" t="s">
        <v>443</v>
      </c>
      <c r="B67" s="263" t="s">
        <v>444</v>
      </c>
      <c r="C67" s="230"/>
      <c r="D67" s="230"/>
    </row>
    <row r="68" spans="1:4">
      <c r="A68" s="262" t="s">
        <v>445</v>
      </c>
      <c r="B68" s="263" t="s">
        <v>446</v>
      </c>
      <c r="C68" s="230"/>
      <c r="D68" s="230"/>
    </row>
    <row r="69" spans="1:4">
      <c r="A69" s="262" t="s">
        <v>447</v>
      </c>
      <c r="B69" s="263" t="s">
        <v>446</v>
      </c>
      <c r="C69" s="230"/>
      <c r="D69" s="230"/>
    </row>
    <row r="70" spans="1:4">
      <c r="A70" s="262" t="s">
        <v>448</v>
      </c>
      <c r="B70" s="263" t="s">
        <v>449</v>
      </c>
      <c r="C70" s="230"/>
      <c r="D70" s="230"/>
    </row>
    <row r="71" spans="1:4">
      <c r="A71" s="262" t="s">
        <v>450</v>
      </c>
      <c r="B71" s="263" t="s">
        <v>451</v>
      </c>
      <c r="C71" s="230"/>
      <c r="D71" s="230"/>
    </row>
    <row r="72" spans="1:4">
      <c r="A72" s="262" t="s">
        <v>452</v>
      </c>
      <c r="B72" s="263" t="s">
        <v>453</v>
      </c>
      <c r="C72" s="230"/>
      <c r="D72" s="230"/>
    </row>
    <row r="73" spans="1:4">
      <c r="A73" s="262" t="s">
        <v>454</v>
      </c>
      <c r="B73" s="263" t="s">
        <v>455</v>
      </c>
      <c r="C73" s="230"/>
      <c r="D73" s="230"/>
    </row>
    <row r="74" spans="1:4">
      <c r="A74" s="262" t="s">
        <v>456</v>
      </c>
      <c r="B74" s="263" t="s">
        <v>457</v>
      </c>
      <c r="C74" s="230"/>
      <c r="D74" s="230"/>
    </row>
    <row r="75" spans="1:4">
      <c r="A75" s="262" t="s">
        <v>458</v>
      </c>
      <c r="B75" s="263" t="s">
        <v>459</v>
      </c>
      <c r="C75" s="230"/>
      <c r="D75" s="230"/>
    </row>
    <row r="76" spans="1:4">
      <c r="A76" s="262" t="s">
        <v>460</v>
      </c>
      <c r="B76" s="263" t="s">
        <v>461</v>
      </c>
      <c r="C76" s="230"/>
      <c r="D76" s="230"/>
    </row>
    <row r="77" spans="1:4">
      <c r="A77" s="262" t="s">
        <v>462</v>
      </c>
      <c r="B77" s="263" t="s">
        <v>463</v>
      </c>
      <c r="C77" s="230"/>
      <c r="D77" s="230"/>
    </row>
    <row r="78" spans="1:4">
      <c r="A78" s="262" t="s">
        <v>464</v>
      </c>
      <c r="B78" s="263" t="s">
        <v>465</v>
      </c>
      <c r="C78" s="230"/>
      <c r="D78" s="230"/>
    </row>
    <row r="79" spans="1:4">
      <c r="A79" s="262" t="s">
        <v>466</v>
      </c>
      <c r="B79" s="263" t="s">
        <v>467</v>
      </c>
      <c r="C79" s="230"/>
      <c r="D79" s="230"/>
    </row>
    <row r="80" spans="1:4">
      <c r="A80" s="262" t="s">
        <v>468</v>
      </c>
      <c r="B80" s="263" t="s">
        <v>469</v>
      </c>
      <c r="C80" s="230"/>
      <c r="D80" s="230"/>
    </row>
    <row r="81" spans="1:4">
      <c r="A81" s="262" t="s">
        <v>470</v>
      </c>
      <c r="B81" s="263" t="s">
        <v>471</v>
      </c>
      <c r="C81" s="230"/>
      <c r="D81" s="230"/>
    </row>
    <row r="82" spans="1:4">
      <c r="A82" s="262" t="s">
        <v>472</v>
      </c>
      <c r="B82" s="263" t="s">
        <v>473</v>
      </c>
      <c r="C82" s="230"/>
      <c r="D82" s="230"/>
    </row>
    <row r="83" spans="1:4">
      <c r="A83" s="262" t="s">
        <v>474</v>
      </c>
      <c r="B83" s="263" t="s">
        <v>475</v>
      </c>
      <c r="C83" s="230"/>
      <c r="D83" s="230"/>
    </row>
    <row r="84" spans="1:4">
      <c r="A84" s="262" t="s">
        <v>476</v>
      </c>
      <c r="B84" s="263" t="s">
        <v>477</v>
      </c>
      <c r="C84" s="230"/>
      <c r="D84" s="230"/>
    </row>
    <row r="85" spans="1:4">
      <c r="A85" s="262" t="s">
        <v>478</v>
      </c>
      <c r="B85" s="263" t="s">
        <v>479</v>
      </c>
      <c r="C85" s="230"/>
      <c r="D85" s="230"/>
    </row>
    <row r="86" spans="1:4" ht="25.5">
      <c r="A86" s="262" t="s">
        <v>480</v>
      </c>
      <c r="B86" s="263" t="s">
        <v>481</v>
      </c>
      <c r="C86" s="230"/>
      <c r="D86" s="230"/>
    </row>
    <row r="87" spans="1:4" ht="25.5">
      <c r="A87" s="262" t="s">
        <v>482</v>
      </c>
      <c r="B87" s="263" t="s">
        <v>483</v>
      </c>
      <c r="C87" s="230"/>
      <c r="D87" s="230"/>
    </row>
    <row r="88" spans="1:4" ht="25.5">
      <c r="A88" s="262" t="s">
        <v>484</v>
      </c>
      <c r="B88" s="263" t="s">
        <v>485</v>
      </c>
      <c r="C88" s="230"/>
      <c r="D88" s="230"/>
    </row>
    <row r="89" spans="1:4" ht="18.75">
      <c r="A89" s="261">
        <v>2</v>
      </c>
      <c r="B89" s="267" t="s">
        <v>486</v>
      </c>
      <c r="C89" s="260"/>
      <c r="D89" s="260"/>
    </row>
    <row r="90" spans="1:4">
      <c r="A90" s="262" t="s">
        <v>487</v>
      </c>
      <c r="B90" s="263" t="s">
        <v>488</v>
      </c>
      <c r="C90" s="230"/>
      <c r="D90" s="230"/>
    </row>
    <row r="91" spans="1:4">
      <c r="A91" s="262" t="s">
        <v>489</v>
      </c>
      <c r="B91" s="263" t="s">
        <v>490</v>
      </c>
      <c r="C91" s="230"/>
      <c r="D91" s="230"/>
    </row>
    <row r="92" spans="1:4">
      <c r="A92" s="262" t="s">
        <v>491</v>
      </c>
      <c r="B92" s="263" t="s">
        <v>492</v>
      </c>
      <c r="C92" s="230"/>
      <c r="D92" s="230"/>
    </row>
    <row r="93" spans="1:4">
      <c r="A93" s="262" t="s">
        <v>493</v>
      </c>
      <c r="B93" s="265" t="s">
        <v>494</v>
      </c>
      <c r="C93" s="230"/>
      <c r="D93" s="230"/>
    </row>
    <row r="94" spans="1:4">
      <c r="A94" s="262" t="s">
        <v>495</v>
      </c>
      <c r="B94" s="265" t="s">
        <v>496</v>
      </c>
      <c r="C94" s="230"/>
      <c r="D94" s="230"/>
    </row>
    <row r="95" spans="1:4">
      <c r="A95" s="262" t="s">
        <v>497</v>
      </c>
      <c r="B95" s="265" t="s">
        <v>498</v>
      </c>
      <c r="C95" s="230"/>
      <c r="D95" s="230"/>
    </row>
    <row r="96" spans="1:4">
      <c r="A96" s="262" t="s">
        <v>499</v>
      </c>
      <c r="B96" s="265" t="s">
        <v>500</v>
      </c>
      <c r="C96" s="230"/>
      <c r="D96" s="230"/>
    </row>
    <row r="97" spans="1:4">
      <c r="A97" s="262" t="s">
        <v>501</v>
      </c>
      <c r="B97" s="265" t="s">
        <v>502</v>
      </c>
      <c r="C97" s="230"/>
      <c r="D97" s="230"/>
    </row>
    <row r="98" spans="1:4">
      <c r="A98" s="262" t="s">
        <v>503</v>
      </c>
      <c r="B98" s="265" t="s">
        <v>504</v>
      </c>
      <c r="C98" s="230"/>
      <c r="D98" s="230"/>
    </row>
    <row r="99" spans="1:4">
      <c r="A99" s="262" t="s">
        <v>505</v>
      </c>
      <c r="B99" s="265" t="s">
        <v>506</v>
      </c>
      <c r="C99" s="230"/>
      <c r="D99" s="230"/>
    </row>
    <row r="100" spans="1:4">
      <c r="A100" s="262" t="s">
        <v>507</v>
      </c>
      <c r="B100" s="265" t="s">
        <v>508</v>
      </c>
      <c r="C100" s="230"/>
      <c r="D100" s="230"/>
    </row>
    <row r="101" spans="1:4">
      <c r="A101" s="262" t="s">
        <v>509</v>
      </c>
      <c r="B101" s="265" t="s">
        <v>510</v>
      </c>
      <c r="C101" s="230"/>
      <c r="D101" s="230"/>
    </row>
    <row r="102" spans="1:4">
      <c r="A102" s="262" t="s">
        <v>511</v>
      </c>
      <c r="B102" s="265" t="s">
        <v>512</v>
      </c>
      <c r="C102" s="230"/>
      <c r="D102" s="230"/>
    </row>
    <row r="103" spans="1:4">
      <c r="A103" s="262" t="s">
        <v>513</v>
      </c>
      <c r="B103" s="265" t="s">
        <v>514</v>
      </c>
      <c r="C103" s="230"/>
      <c r="D103" s="230"/>
    </row>
    <row r="104" spans="1:4">
      <c r="A104" s="262" t="s">
        <v>515</v>
      </c>
      <c r="B104" s="265" t="s">
        <v>516</v>
      </c>
      <c r="C104" s="230"/>
      <c r="D104" s="230"/>
    </row>
    <row r="105" spans="1:4">
      <c r="A105" s="262" t="s">
        <v>517</v>
      </c>
      <c r="B105" s="265" t="s">
        <v>518</v>
      </c>
      <c r="C105" s="230"/>
      <c r="D105" s="230"/>
    </row>
    <row r="106" spans="1:4">
      <c r="A106" s="262" t="s">
        <v>519</v>
      </c>
      <c r="B106" s="265" t="s">
        <v>520</v>
      </c>
      <c r="C106" s="230"/>
      <c r="D106" s="230"/>
    </row>
    <row r="107" spans="1:4">
      <c r="A107" s="262" t="s">
        <v>521</v>
      </c>
      <c r="B107" s="265" t="s">
        <v>522</v>
      </c>
      <c r="C107" s="230"/>
      <c r="D107" s="230"/>
    </row>
    <row r="108" spans="1:4">
      <c r="A108" s="262" t="s">
        <v>523</v>
      </c>
      <c r="B108" s="265" t="s">
        <v>524</v>
      </c>
      <c r="C108" s="230"/>
      <c r="D108" s="230"/>
    </row>
    <row r="109" spans="1:4" ht="18.75">
      <c r="A109" s="261">
        <v>3</v>
      </c>
      <c r="B109" s="267" t="s">
        <v>525</v>
      </c>
      <c r="C109" s="260"/>
      <c r="D109" s="260"/>
    </row>
    <row r="110" spans="1:4">
      <c r="A110" s="262" t="s">
        <v>526</v>
      </c>
      <c r="B110" s="265" t="s">
        <v>527</v>
      </c>
      <c r="C110" s="230"/>
      <c r="D110" s="230"/>
    </row>
    <row r="111" spans="1:4">
      <c r="A111" s="262" t="s">
        <v>528</v>
      </c>
      <c r="B111" s="265" t="s">
        <v>529</v>
      </c>
      <c r="C111" s="230"/>
      <c r="D111" s="230"/>
    </row>
    <row r="112" spans="1:4">
      <c r="A112" s="262" t="s">
        <v>530</v>
      </c>
      <c r="B112" s="265" t="s">
        <v>531</v>
      </c>
      <c r="C112" s="230"/>
      <c r="D112" s="230"/>
    </row>
    <row r="113" spans="1:4">
      <c r="A113" s="262" t="s">
        <v>532</v>
      </c>
      <c r="B113" s="265" t="s">
        <v>533</v>
      </c>
      <c r="C113" s="230"/>
      <c r="D113" s="230"/>
    </row>
    <row r="114" spans="1:4">
      <c r="A114" s="262" t="s">
        <v>534</v>
      </c>
      <c r="B114" s="265" t="s">
        <v>535</v>
      </c>
      <c r="C114" s="230"/>
      <c r="D114" s="230"/>
    </row>
    <row r="115" spans="1:4">
      <c r="A115" s="262" t="s">
        <v>536</v>
      </c>
      <c r="B115" s="265" t="s">
        <v>537</v>
      </c>
      <c r="C115" s="230"/>
      <c r="D115" s="230"/>
    </row>
    <row r="116" spans="1:4">
      <c r="A116" s="262" t="s">
        <v>538</v>
      </c>
      <c r="B116" s="265" t="s">
        <v>539</v>
      </c>
      <c r="C116" s="230"/>
      <c r="D116" s="230"/>
    </row>
    <row r="117" spans="1:4">
      <c r="A117" s="262" t="s">
        <v>540</v>
      </c>
      <c r="B117" s="265" t="s">
        <v>541</v>
      </c>
      <c r="C117" s="230"/>
      <c r="D117" s="230"/>
    </row>
    <row r="118" spans="1:4" ht="25.5">
      <c r="A118" s="262" t="s">
        <v>542</v>
      </c>
      <c r="B118" s="265" t="s">
        <v>543</v>
      </c>
      <c r="C118" s="230"/>
      <c r="D118" s="230"/>
    </row>
    <row r="119" spans="1:4">
      <c r="A119" s="266" t="s">
        <v>544</v>
      </c>
      <c r="B119" s="268" t="s">
        <v>545</v>
      </c>
      <c r="C119" s="230"/>
      <c r="D119" s="230"/>
    </row>
    <row r="120" spans="1:4">
      <c r="A120" s="262" t="s">
        <v>546</v>
      </c>
      <c r="B120" s="265" t="s">
        <v>547</v>
      </c>
      <c r="C120" s="230"/>
      <c r="D120" s="230"/>
    </row>
    <row r="121" spans="1:4">
      <c r="A121" s="262" t="s">
        <v>548</v>
      </c>
      <c r="B121" s="265" t="s">
        <v>549</v>
      </c>
      <c r="C121" s="230"/>
      <c r="D121" s="230"/>
    </row>
    <row r="122" spans="1:4">
      <c r="A122" s="262" t="s">
        <v>550</v>
      </c>
      <c r="B122" s="265" t="s">
        <v>551</v>
      </c>
      <c r="C122" s="230"/>
      <c r="D122" s="230"/>
    </row>
    <row r="123" spans="1:4">
      <c r="A123" s="262" t="s">
        <v>552</v>
      </c>
      <c r="B123" s="265" t="s">
        <v>553</v>
      </c>
      <c r="C123" s="230"/>
      <c r="D123" s="230"/>
    </row>
    <row r="124" spans="1:4">
      <c r="A124" s="262" t="s">
        <v>554</v>
      </c>
      <c r="B124" s="265" t="s">
        <v>555</v>
      </c>
      <c r="C124" s="230"/>
      <c r="D124" s="230"/>
    </row>
    <row r="125" spans="1:4">
      <c r="A125" s="262" t="s">
        <v>556</v>
      </c>
      <c r="B125" s="265" t="s">
        <v>557</v>
      </c>
      <c r="C125" s="230"/>
      <c r="D125" s="230"/>
    </row>
    <row r="126" spans="1:4">
      <c r="A126" s="262" t="s">
        <v>558</v>
      </c>
      <c r="B126" s="265" t="s">
        <v>559</v>
      </c>
      <c r="C126" s="230"/>
      <c r="D126" s="230"/>
    </row>
    <row r="127" spans="1:4">
      <c r="A127" s="262" t="s">
        <v>560</v>
      </c>
      <c r="B127" s="265" t="s">
        <v>561</v>
      </c>
      <c r="C127" s="230"/>
      <c r="D127" s="230"/>
    </row>
    <row r="128" spans="1:4">
      <c r="A128" s="262" t="s">
        <v>562</v>
      </c>
      <c r="B128" s="265" t="s">
        <v>563</v>
      </c>
      <c r="C128" s="230"/>
      <c r="D128" s="230"/>
    </row>
    <row r="129" spans="1:4">
      <c r="A129" s="262" t="s">
        <v>564</v>
      </c>
      <c r="B129" s="265" t="s">
        <v>565</v>
      </c>
      <c r="C129" s="230"/>
      <c r="D129" s="230"/>
    </row>
    <row r="130" spans="1:4">
      <c r="A130" s="262" t="s">
        <v>566</v>
      </c>
      <c r="B130" s="265" t="s">
        <v>567</v>
      </c>
      <c r="C130" s="230"/>
      <c r="D130" s="230"/>
    </row>
    <row r="131" spans="1:4">
      <c r="A131" s="262" t="s">
        <v>568</v>
      </c>
      <c r="B131" s="265" t="s">
        <v>569</v>
      </c>
      <c r="C131" s="230"/>
      <c r="D131" s="230"/>
    </row>
    <row r="132" spans="1:4">
      <c r="A132" s="262" t="s">
        <v>570</v>
      </c>
      <c r="B132" s="265" t="s">
        <v>571</v>
      </c>
      <c r="C132" s="230"/>
      <c r="D132" s="230"/>
    </row>
    <row r="133" spans="1:4">
      <c r="A133" s="262" t="s">
        <v>572</v>
      </c>
      <c r="B133" s="265" t="s">
        <v>573</v>
      </c>
      <c r="C133" s="230"/>
      <c r="D133" s="230"/>
    </row>
    <row r="134" spans="1:4">
      <c r="A134" s="262" t="s">
        <v>574</v>
      </c>
      <c r="B134" s="265" t="s">
        <v>575</v>
      </c>
      <c r="C134" s="230"/>
      <c r="D134" s="230"/>
    </row>
    <row r="135" spans="1:4">
      <c r="A135" s="262" t="s">
        <v>576</v>
      </c>
      <c r="B135" s="265" t="s">
        <v>577</v>
      </c>
      <c r="C135" s="230"/>
      <c r="D135" s="230"/>
    </row>
    <row r="136" spans="1:4">
      <c r="A136" s="262" t="s">
        <v>578</v>
      </c>
      <c r="B136" s="265" t="s">
        <v>579</v>
      </c>
      <c r="C136" s="230"/>
      <c r="D136" s="230"/>
    </row>
    <row r="137" spans="1:4">
      <c r="A137" s="262" t="s">
        <v>580</v>
      </c>
      <c r="B137" s="265" t="s">
        <v>581</v>
      </c>
      <c r="C137" s="230"/>
      <c r="D137" s="230"/>
    </row>
    <row r="138" spans="1:4" ht="18.75">
      <c r="A138" s="261">
        <v>4</v>
      </c>
      <c r="B138" s="267" t="s">
        <v>582</v>
      </c>
      <c r="C138" s="260"/>
      <c r="D138" s="260"/>
    </row>
    <row r="139" spans="1:4">
      <c r="A139" s="262" t="s">
        <v>583</v>
      </c>
      <c r="B139" s="265" t="s">
        <v>584</v>
      </c>
      <c r="C139" s="230"/>
      <c r="D139" s="230"/>
    </row>
    <row r="140" spans="1:4">
      <c r="A140" s="262" t="s">
        <v>585</v>
      </c>
      <c r="B140" s="265" t="s">
        <v>586</v>
      </c>
      <c r="C140" s="230"/>
      <c r="D140" s="230"/>
    </row>
    <row r="141" spans="1:4">
      <c r="A141" s="262" t="s">
        <v>587</v>
      </c>
      <c r="B141" s="265" t="s">
        <v>588</v>
      </c>
      <c r="C141" s="230"/>
      <c r="D141" s="230"/>
    </row>
    <row r="142" spans="1:4">
      <c r="A142" s="262" t="s">
        <v>589</v>
      </c>
      <c r="B142" s="265" t="s">
        <v>590</v>
      </c>
      <c r="C142" s="230"/>
      <c r="D142" s="230"/>
    </row>
    <row r="143" spans="1:4">
      <c r="A143" s="262" t="s">
        <v>591</v>
      </c>
      <c r="B143" s="265" t="s">
        <v>592</v>
      </c>
      <c r="C143" s="230"/>
      <c r="D143" s="230"/>
    </row>
    <row r="144" spans="1:4">
      <c r="A144" s="262" t="s">
        <v>593</v>
      </c>
      <c r="B144" s="265" t="s">
        <v>594</v>
      </c>
      <c r="C144" s="230"/>
      <c r="D144" s="230"/>
    </row>
    <row r="145" spans="1:4">
      <c r="A145" s="262" t="s">
        <v>595</v>
      </c>
      <c r="B145" s="265" t="s">
        <v>596</v>
      </c>
      <c r="C145" s="230"/>
      <c r="D145" s="230"/>
    </row>
    <row r="146" spans="1:4">
      <c r="A146" s="262" t="s">
        <v>597</v>
      </c>
      <c r="B146" s="265" t="s">
        <v>598</v>
      </c>
      <c r="C146" s="230"/>
      <c r="D146" s="230"/>
    </row>
    <row r="147" spans="1:4">
      <c r="A147" s="262" t="s">
        <v>599</v>
      </c>
      <c r="B147" s="265" t="s">
        <v>600</v>
      </c>
      <c r="C147" s="230"/>
      <c r="D147" s="230"/>
    </row>
    <row r="148" spans="1:4">
      <c r="A148" s="262" t="s">
        <v>601</v>
      </c>
      <c r="B148" s="265" t="s">
        <v>602</v>
      </c>
      <c r="C148" s="230"/>
      <c r="D148" s="230"/>
    </row>
    <row r="149" spans="1:4">
      <c r="A149" s="262" t="s">
        <v>603</v>
      </c>
      <c r="B149" s="265" t="s">
        <v>604</v>
      </c>
      <c r="C149" s="230"/>
      <c r="D149" s="230"/>
    </row>
    <row r="150" spans="1:4">
      <c r="A150" s="262" t="s">
        <v>605</v>
      </c>
      <c r="B150" s="265" t="s">
        <v>606</v>
      </c>
      <c r="C150" s="230"/>
      <c r="D150" s="230"/>
    </row>
    <row r="151" spans="1:4">
      <c r="A151" s="262" t="s">
        <v>607</v>
      </c>
      <c r="B151" s="265" t="s">
        <v>608</v>
      </c>
      <c r="C151" s="230"/>
      <c r="D151" s="230"/>
    </row>
    <row r="152" spans="1:4">
      <c r="A152" s="262" t="s">
        <v>609</v>
      </c>
      <c r="B152" s="265" t="s">
        <v>610</v>
      </c>
      <c r="C152" s="230"/>
      <c r="D152" s="230"/>
    </row>
    <row r="153" spans="1:4">
      <c r="A153" s="262" t="s">
        <v>611</v>
      </c>
      <c r="B153" s="265" t="s">
        <v>612</v>
      </c>
      <c r="C153" s="230"/>
      <c r="D153" s="230"/>
    </row>
    <row r="154" spans="1:4">
      <c r="A154" s="262" t="s">
        <v>613</v>
      </c>
      <c r="B154" s="265" t="s">
        <v>614</v>
      </c>
      <c r="C154" s="230"/>
      <c r="D154" s="230"/>
    </row>
    <row r="155" spans="1:4">
      <c r="A155" s="262" t="s">
        <v>615</v>
      </c>
      <c r="B155" s="265" t="s">
        <v>616</v>
      </c>
      <c r="C155" s="230"/>
      <c r="D155" s="230"/>
    </row>
    <row r="156" spans="1:4">
      <c r="A156" s="262" t="s">
        <v>617</v>
      </c>
      <c r="B156" s="265" t="s">
        <v>618</v>
      </c>
      <c r="C156" s="230"/>
      <c r="D156" s="230"/>
    </row>
    <row r="157" spans="1:4">
      <c r="A157" s="262" t="s">
        <v>619</v>
      </c>
      <c r="B157" s="265" t="s">
        <v>620</v>
      </c>
      <c r="C157" s="230"/>
      <c r="D157" s="230"/>
    </row>
    <row r="158" spans="1:4">
      <c r="A158" s="262" t="s">
        <v>621</v>
      </c>
      <c r="B158" s="265" t="s">
        <v>622</v>
      </c>
      <c r="C158" s="230"/>
      <c r="D158" s="230"/>
    </row>
    <row r="159" spans="1:4">
      <c r="A159" s="262" t="s">
        <v>623</v>
      </c>
      <c r="B159" s="265" t="s">
        <v>624</v>
      </c>
      <c r="C159" s="230"/>
      <c r="D159" s="230"/>
    </row>
    <row r="160" spans="1:4">
      <c r="A160" s="262" t="s">
        <v>625</v>
      </c>
      <c r="B160" s="265" t="s">
        <v>626</v>
      </c>
      <c r="C160" s="230"/>
      <c r="D160" s="230"/>
    </row>
    <row r="161" spans="1:4">
      <c r="A161" s="262" t="s">
        <v>627</v>
      </c>
      <c r="B161" s="265" t="s">
        <v>628</v>
      </c>
      <c r="C161" s="230"/>
      <c r="D161" s="230"/>
    </row>
    <row r="162" spans="1:4">
      <c r="A162" s="262" t="s">
        <v>629</v>
      </c>
      <c r="B162" s="265" t="s">
        <v>630</v>
      </c>
      <c r="C162" s="230"/>
      <c r="D162" s="230"/>
    </row>
    <row r="163" spans="1:4">
      <c r="A163" s="262" t="s">
        <v>631</v>
      </c>
      <c r="B163" s="265" t="s">
        <v>632</v>
      </c>
      <c r="C163" s="230"/>
      <c r="D163" s="230"/>
    </row>
    <row r="164" spans="1:4">
      <c r="A164" s="262" t="s">
        <v>633</v>
      </c>
      <c r="B164" s="265" t="s">
        <v>634</v>
      </c>
      <c r="C164" s="230"/>
      <c r="D164" s="230"/>
    </row>
    <row r="165" spans="1:4">
      <c r="A165" s="262" t="s">
        <v>635</v>
      </c>
      <c r="B165" s="265" t="s">
        <v>636</v>
      </c>
      <c r="C165" s="230"/>
      <c r="D165" s="230"/>
    </row>
    <row r="166" spans="1:4">
      <c r="A166" s="262" t="s">
        <v>637</v>
      </c>
      <c r="B166" s="265" t="s">
        <v>638</v>
      </c>
      <c r="C166" s="230"/>
      <c r="D166" s="230"/>
    </row>
    <row r="167" spans="1:4">
      <c r="A167" s="262" t="s">
        <v>639</v>
      </c>
      <c r="B167" s="265" t="s">
        <v>640</v>
      </c>
      <c r="C167" s="230"/>
      <c r="D167" s="230"/>
    </row>
    <row r="168" spans="1:4">
      <c r="A168" s="262" t="s">
        <v>641</v>
      </c>
      <c r="B168" s="265" t="s">
        <v>642</v>
      </c>
      <c r="C168" s="230"/>
      <c r="D168" s="230"/>
    </row>
    <row r="169" spans="1:4">
      <c r="A169" s="262" t="s">
        <v>643</v>
      </c>
      <c r="B169" s="265" t="s">
        <v>644</v>
      </c>
      <c r="C169" s="230"/>
      <c r="D169" s="230"/>
    </row>
    <row r="170" spans="1:4">
      <c r="A170" s="262" t="s">
        <v>645</v>
      </c>
      <c r="B170" s="265" t="s">
        <v>646</v>
      </c>
      <c r="C170" s="230"/>
      <c r="D170" s="230"/>
    </row>
    <row r="171" spans="1:4">
      <c r="A171" s="262" t="s">
        <v>647</v>
      </c>
      <c r="B171" s="265" t="s">
        <v>648</v>
      </c>
      <c r="C171" s="230"/>
      <c r="D171" s="230"/>
    </row>
    <row r="172" spans="1:4">
      <c r="A172" s="262" t="s">
        <v>649</v>
      </c>
      <c r="B172" s="265" t="s">
        <v>650</v>
      </c>
      <c r="C172" s="230"/>
      <c r="D172" s="230"/>
    </row>
    <row r="173" spans="1:4">
      <c r="A173" s="262" t="s">
        <v>651</v>
      </c>
      <c r="B173" s="265" t="s">
        <v>652</v>
      </c>
      <c r="C173" s="230"/>
      <c r="D173" s="230"/>
    </row>
    <row r="174" spans="1:4">
      <c r="A174" s="262" t="s">
        <v>653</v>
      </c>
      <c r="B174" s="268" t="s">
        <v>654</v>
      </c>
      <c r="C174" s="230"/>
      <c r="D174" s="230"/>
    </row>
    <row r="175" spans="1:4">
      <c r="A175" s="262" t="s">
        <v>655</v>
      </c>
      <c r="B175" s="265" t="s">
        <v>656</v>
      </c>
      <c r="C175" s="230"/>
      <c r="D175" s="230"/>
    </row>
    <row r="176" spans="1:4">
      <c r="A176" s="262" t="s">
        <v>657</v>
      </c>
      <c r="B176" s="265" t="s">
        <v>658</v>
      </c>
      <c r="C176" s="230"/>
      <c r="D176" s="230"/>
    </row>
    <row r="177" spans="1:4">
      <c r="A177" s="262" t="s">
        <v>659</v>
      </c>
      <c r="B177" s="265" t="s">
        <v>660</v>
      </c>
      <c r="C177" s="230"/>
      <c r="D177" s="230"/>
    </row>
    <row r="178" spans="1:4">
      <c r="A178" s="262" t="s">
        <v>661</v>
      </c>
      <c r="B178" s="265" t="s">
        <v>662</v>
      </c>
      <c r="C178" s="230"/>
      <c r="D178" s="230"/>
    </row>
    <row r="179" spans="1:4">
      <c r="A179" s="262" t="s">
        <v>663</v>
      </c>
      <c r="B179" s="265" t="s">
        <v>664</v>
      </c>
      <c r="C179" s="230"/>
      <c r="D179" s="230"/>
    </row>
    <row r="180" spans="1:4">
      <c r="A180" s="262" t="s">
        <v>665</v>
      </c>
      <c r="B180" s="265" t="s">
        <v>666</v>
      </c>
      <c r="C180" s="230"/>
      <c r="D180" s="230"/>
    </row>
    <row r="181" spans="1:4">
      <c r="A181" s="262" t="s">
        <v>667</v>
      </c>
      <c r="B181" s="265" t="s">
        <v>668</v>
      </c>
      <c r="C181" s="230"/>
      <c r="D181" s="230"/>
    </row>
    <row r="182" spans="1:4">
      <c r="A182" s="262" t="s">
        <v>669</v>
      </c>
      <c r="B182" s="265" t="s">
        <v>670</v>
      </c>
      <c r="C182" s="230"/>
      <c r="D182" s="230"/>
    </row>
    <row r="183" spans="1:4">
      <c r="A183" s="262" t="s">
        <v>671</v>
      </c>
      <c r="B183" s="265" t="s">
        <v>672</v>
      </c>
      <c r="C183" s="230"/>
      <c r="D183" s="230"/>
    </row>
    <row r="184" spans="1:4">
      <c r="A184" s="262" t="s">
        <v>673</v>
      </c>
      <c r="B184" s="265" t="s">
        <v>674</v>
      </c>
      <c r="C184" s="230"/>
      <c r="D184" s="230"/>
    </row>
    <row r="185" spans="1:4">
      <c r="A185" s="262" t="s">
        <v>675</v>
      </c>
      <c r="B185" s="265" t="s">
        <v>676</v>
      </c>
      <c r="C185" s="230"/>
      <c r="D185" s="230"/>
    </row>
    <row r="186" spans="1:4" ht="18.75">
      <c r="A186" s="261">
        <v>5</v>
      </c>
      <c r="B186" s="267" t="s">
        <v>677</v>
      </c>
      <c r="C186" s="260"/>
      <c r="D186" s="260"/>
    </row>
    <row r="187" spans="1:4" ht="25.5">
      <c r="A187" s="262" t="s">
        <v>678</v>
      </c>
      <c r="B187" s="265" t="s">
        <v>679</v>
      </c>
      <c r="C187" s="230"/>
      <c r="D187" s="230"/>
    </row>
    <row r="188" spans="1:4" ht="25.5">
      <c r="A188" s="262" t="s">
        <v>680</v>
      </c>
      <c r="B188" s="265" t="s">
        <v>681</v>
      </c>
      <c r="C188" s="230"/>
      <c r="D188" s="230"/>
    </row>
    <row r="189" spans="1:4">
      <c r="A189" s="262" t="s">
        <v>682</v>
      </c>
      <c r="B189" s="265" t="s">
        <v>683</v>
      </c>
      <c r="C189" s="230"/>
      <c r="D189" s="230"/>
    </row>
    <row r="190" spans="1:4" ht="25.5">
      <c r="A190" s="266" t="s">
        <v>684</v>
      </c>
      <c r="B190" s="268" t="s">
        <v>685</v>
      </c>
      <c r="C190" s="230"/>
      <c r="D190" s="230"/>
    </row>
    <row r="191" spans="1:4" ht="25.5">
      <c r="A191" s="266" t="s">
        <v>686</v>
      </c>
      <c r="B191" s="268" t="s">
        <v>687</v>
      </c>
      <c r="C191" s="230"/>
      <c r="D191" s="230"/>
    </row>
    <row r="192" spans="1:4" ht="25.5">
      <c r="A192" s="266" t="s">
        <v>688</v>
      </c>
      <c r="B192" s="268" t="s">
        <v>685</v>
      </c>
      <c r="C192" s="230"/>
      <c r="D192" s="230"/>
    </row>
    <row r="193" spans="1:4" ht="25.5">
      <c r="A193" s="266" t="s">
        <v>689</v>
      </c>
      <c r="B193" s="268" t="s">
        <v>690</v>
      </c>
      <c r="C193" s="230"/>
      <c r="D193" s="230"/>
    </row>
    <row r="194" spans="1:4">
      <c r="A194" s="262" t="s">
        <v>691</v>
      </c>
      <c r="B194" s="265" t="s">
        <v>692</v>
      </c>
      <c r="C194" s="230"/>
      <c r="D194" s="230"/>
    </row>
    <row r="195" spans="1:4">
      <c r="A195" s="262" t="s">
        <v>693</v>
      </c>
      <c r="B195" s="265" t="s">
        <v>694</v>
      </c>
      <c r="C195" s="230"/>
      <c r="D195" s="230"/>
    </row>
    <row r="196" spans="1:4">
      <c r="A196" s="262" t="s">
        <v>695</v>
      </c>
      <c r="B196" s="265" t="s">
        <v>696</v>
      </c>
      <c r="C196" s="230"/>
      <c r="D196" s="230"/>
    </row>
    <row r="197" spans="1:4">
      <c r="A197" s="262" t="s">
        <v>697</v>
      </c>
      <c r="B197" s="265" t="s">
        <v>698</v>
      </c>
      <c r="C197" s="230"/>
      <c r="D197" s="230"/>
    </row>
    <row r="198" spans="1:4" ht="25.5">
      <c r="A198" s="262" t="s">
        <v>699</v>
      </c>
      <c r="B198" s="265" t="s">
        <v>700</v>
      </c>
      <c r="C198" s="230"/>
      <c r="D198" s="230"/>
    </row>
    <row r="199" spans="1:4" ht="25.5">
      <c r="A199" s="262" t="s">
        <v>701</v>
      </c>
      <c r="B199" s="265" t="s">
        <v>702</v>
      </c>
      <c r="C199" s="230"/>
      <c r="D199" s="230"/>
    </row>
    <row r="200" spans="1:4" ht="25.5">
      <c r="A200" s="262" t="s">
        <v>703</v>
      </c>
      <c r="B200" s="265" t="s">
        <v>704</v>
      </c>
      <c r="C200" s="230"/>
      <c r="D200" s="230"/>
    </row>
    <row r="201" spans="1:4" ht="25.5">
      <c r="A201" s="262" t="s">
        <v>705</v>
      </c>
      <c r="B201" s="265" t="s">
        <v>706</v>
      </c>
      <c r="C201" s="230"/>
      <c r="D201" s="230"/>
    </row>
    <row r="202" spans="1:4" ht="25.5">
      <c r="A202" s="262" t="s">
        <v>707</v>
      </c>
      <c r="B202" s="265" t="s">
        <v>708</v>
      </c>
      <c r="C202" s="230"/>
      <c r="D202" s="230"/>
    </row>
    <row r="203" spans="1:4" ht="25.5">
      <c r="A203" s="262" t="s">
        <v>709</v>
      </c>
      <c r="B203" s="265" t="s">
        <v>710</v>
      </c>
      <c r="C203" s="230"/>
      <c r="D203" s="230"/>
    </row>
    <row r="204" spans="1:4" ht="25.5">
      <c r="A204" s="262" t="s">
        <v>711</v>
      </c>
      <c r="B204" s="265" t="s">
        <v>712</v>
      </c>
      <c r="C204" s="230"/>
      <c r="D204" s="230"/>
    </row>
    <row r="205" spans="1:4">
      <c r="A205" s="262" t="s">
        <v>713</v>
      </c>
      <c r="B205" s="265" t="s">
        <v>714</v>
      </c>
      <c r="C205" s="230"/>
      <c r="D205" s="230"/>
    </row>
    <row r="206" spans="1:4" ht="25.5">
      <c r="A206" s="262" t="s">
        <v>715</v>
      </c>
      <c r="B206" s="265" t="s">
        <v>716</v>
      </c>
      <c r="C206" s="230"/>
      <c r="D206" s="230"/>
    </row>
    <row r="207" spans="1:4">
      <c r="A207" s="262" t="s">
        <v>717</v>
      </c>
      <c r="B207" s="265" t="s">
        <v>718</v>
      </c>
      <c r="C207" s="230"/>
      <c r="D207" s="230"/>
    </row>
    <row r="208" spans="1:4" ht="25.5">
      <c r="A208" s="262" t="s">
        <v>719</v>
      </c>
      <c r="B208" s="265" t="s">
        <v>720</v>
      </c>
      <c r="C208" s="230"/>
      <c r="D208" s="230"/>
    </row>
    <row r="209" spans="1:4" ht="25.5">
      <c r="A209" s="262" t="s">
        <v>721</v>
      </c>
      <c r="B209" s="265" t="s">
        <v>722</v>
      </c>
      <c r="C209" s="230"/>
      <c r="D209" s="230"/>
    </row>
    <row r="210" spans="1:4">
      <c r="A210" s="262" t="s">
        <v>723</v>
      </c>
      <c r="B210" s="265" t="s">
        <v>724</v>
      </c>
      <c r="C210" s="230"/>
      <c r="D210" s="230"/>
    </row>
    <row r="211" spans="1:4">
      <c r="A211" s="262" t="s">
        <v>725</v>
      </c>
      <c r="B211" s="265" t="s">
        <v>726</v>
      </c>
      <c r="C211" s="230"/>
      <c r="D211" s="230"/>
    </row>
    <row r="212" spans="1:4" ht="25.5">
      <c r="A212" s="266" t="s">
        <v>727</v>
      </c>
      <c r="B212" s="268" t="s">
        <v>728</v>
      </c>
      <c r="C212" s="230"/>
      <c r="D212" s="230"/>
    </row>
    <row r="213" spans="1:4" ht="25.5">
      <c r="A213" s="266" t="s">
        <v>729</v>
      </c>
      <c r="B213" s="268" t="s">
        <v>730</v>
      </c>
      <c r="C213" s="230"/>
      <c r="D213" s="230"/>
    </row>
    <row r="214" spans="1:4" ht="25.5">
      <c r="A214" s="262" t="s">
        <v>731</v>
      </c>
      <c r="B214" s="265" t="s">
        <v>732</v>
      </c>
      <c r="C214" s="230"/>
      <c r="D214" s="230"/>
    </row>
    <row r="215" spans="1:4" ht="25.5">
      <c r="A215" s="262" t="s">
        <v>733</v>
      </c>
      <c r="B215" s="265" t="s">
        <v>734</v>
      </c>
      <c r="C215" s="230"/>
      <c r="D215" s="230"/>
    </row>
    <row r="216" spans="1:4" ht="25.5">
      <c r="A216" s="262" t="s">
        <v>735</v>
      </c>
      <c r="B216" s="265" t="s">
        <v>736</v>
      </c>
      <c r="C216" s="230"/>
      <c r="D216" s="230"/>
    </row>
    <row r="217" spans="1:4" ht="25.5">
      <c r="A217" s="262" t="s">
        <v>737</v>
      </c>
      <c r="B217" s="265" t="s">
        <v>738</v>
      </c>
      <c r="C217" s="230"/>
      <c r="D217" s="230"/>
    </row>
    <row r="218" spans="1:4" ht="25.5">
      <c r="A218" s="262" t="s">
        <v>739</v>
      </c>
      <c r="B218" s="265" t="s">
        <v>740</v>
      </c>
      <c r="C218" s="230"/>
      <c r="D218" s="230"/>
    </row>
    <row r="219" spans="1:4" ht="25.5">
      <c r="A219" s="266" t="s">
        <v>741</v>
      </c>
      <c r="B219" s="268" t="s">
        <v>742</v>
      </c>
      <c r="C219" s="230"/>
      <c r="D219" s="230"/>
    </row>
    <row r="220" spans="1:4" ht="25.5">
      <c r="A220" s="266" t="s">
        <v>743</v>
      </c>
      <c r="B220" s="268" t="s">
        <v>744</v>
      </c>
      <c r="C220" s="230"/>
      <c r="D220" s="230"/>
    </row>
    <row r="221" spans="1:4">
      <c r="A221" s="262" t="s">
        <v>745</v>
      </c>
      <c r="B221" s="265" t="s">
        <v>746</v>
      </c>
      <c r="C221" s="230"/>
      <c r="D221" s="230"/>
    </row>
    <row r="222" spans="1:4">
      <c r="A222" s="262" t="s">
        <v>747</v>
      </c>
      <c r="B222" s="265" t="s">
        <v>746</v>
      </c>
      <c r="C222" s="230"/>
      <c r="D222" s="230"/>
    </row>
    <row r="223" spans="1:4">
      <c r="A223" s="262" t="s">
        <v>748</v>
      </c>
      <c r="B223" s="265" t="s">
        <v>749</v>
      </c>
      <c r="C223" s="230"/>
      <c r="D223" s="230"/>
    </row>
    <row r="224" spans="1:4">
      <c r="A224" s="262" t="s">
        <v>750</v>
      </c>
      <c r="B224" s="265" t="s">
        <v>751</v>
      </c>
      <c r="C224" s="230"/>
      <c r="D224" s="230"/>
    </row>
    <row r="225" spans="1:4">
      <c r="A225" s="262" t="s">
        <v>752</v>
      </c>
      <c r="B225" s="265" t="s">
        <v>753</v>
      </c>
      <c r="C225" s="230"/>
      <c r="D225" s="230"/>
    </row>
    <row r="226" spans="1:4">
      <c r="A226" s="262" t="s">
        <v>754</v>
      </c>
      <c r="B226" s="265" t="s">
        <v>755</v>
      </c>
      <c r="C226" s="230"/>
      <c r="D226" s="230"/>
    </row>
    <row r="227" spans="1:4">
      <c r="A227" s="262" t="s">
        <v>756</v>
      </c>
      <c r="B227" s="265" t="s">
        <v>757</v>
      </c>
      <c r="C227" s="230"/>
      <c r="D227" s="230"/>
    </row>
    <row r="228" spans="1:4">
      <c r="A228" s="262" t="s">
        <v>758</v>
      </c>
      <c r="B228" s="265" t="s">
        <v>759</v>
      </c>
      <c r="C228" s="230"/>
      <c r="D228" s="230"/>
    </row>
    <row r="229" spans="1:4">
      <c r="A229" s="262" t="s">
        <v>760</v>
      </c>
      <c r="B229" s="265" t="s">
        <v>761</v>
      </c>
      <c r="C229" s="230"/>
      <c r="D229" s="230"/>
    </row>
    <row r="230" spans="1:4">
      <c r="A230" s="262" t="s">
        <v>762</v>
      </c>
      <c r="B230" s="265" t="s">
        <v>763</v>
      </c>
      <c r="C230" s="230"/>
      <c r="D230" s="230"/>
    </row>
    <row r="231" spans="1:4" ht="25.5">
      <c r="A231" s="262" t="s">
        <v>764</v>
      </c>
      <c r="B231" s="265" t="s">
        <v>765</v>
      </c>
      <c r="C231" s="230"/>
      <c r="D231" s="230"/>
    </row>
    <row r="232" spans="1:4" ht="25.5">
      <c r="A232" s="262" t="s">
        <v>766</v>
      </c>
      <c r="B232" s="265" t="s">
        <v>767</v>
      </c>
      <c r="C232" s="230"/>
      <c r="D232" s="230"/>
    </row>
    <row r="233" spans="1:4" ht="25.5">
      <c r="A233" s="262" t="s">
        <v>768</v>
      </c>
      <c r="B233" s="265" t="s">
        <v>769</v>
      </c>
      <c r="C233" s="230"/>
      <c r="D233" s="230"/>
    </row>
    <row r="234" spans="1:4" ht="25.5">
      <c r="A234" s="262" t="s">
        <v>770</v>
      </c>
      <c r="B234" s="265" t="s">
        <v>771</v>
      </c>
      <c r="C234" s="230"/>
      <c r="D234" s="230"/>
    </row>
    <row r="235" spans="1:4">
      <c r="A235" s="262" t="s">
        <v>772</v>
      </c>
      <c r="B235" s="265" t="s">
        <v>773</v>
      </c>
      <c r="C235" s="230"/>
      <c r="D235" s="230"/>
    </row>
    <row r="236" spans="1:4">
      <c r="A236" s="262" t="s">
        <v>774</v>
      </c>
      <c r="B236" s="265" t="s">
        <v>775</v>
      </c>
      <c r="C236" s="230"/>
      <c r="D236" s="230"/>
    </row>
    <row r="237" spans="1:4" ht="25.5">
      <c r="A237" s="262" t="s">
        <v>776</v>
      </c>
      <c r="B237" s="265" t="s">
        <v>777</v>
      </c>
      <c r="C237" s="230"/>
      <c r="D237" s="230"/>
    </row>
    <row r="238" spans="1:4" ht="25.5">
      <c r="A238" s="262" t="s">
        <v>778</v>
      </c>
      <c r="B238" s="265" t="s">
        <v>779</v>
      </c>
      <c r="C238" s="230"/>
      <c r="D238" s="230"/>
    </row>
    <row r="239" spans="1:4">
      <c r="A239" s="262" t="s">
        <v>780</v>
      </c>
      <c r="B239" s="265" t="s">
        <v>781</v>
      </c>
      <c r="C239" s="230"/>
      <c r="D239" s="230"/>
    </row>
    <row r="240" spans="1:4">
      <c r="A240" s="262" t="s">
        <v>782</v>
      </c>
      <c r="B240" s="265" t="s">
        <v>783</v>
      </c>
      <c r="C240" s="230"/>
      <c r="D240" s="230"/>
    </row>
    <row r="241" spans="1:4">
      <c r="A241" s="262" t="s">
        <v>784</v>
      </c>
      <c r="B241" s="265" t="s">
        <v>785</v>
      </c>
      <c r="C241" s="230"/>
      <c r="D241" s="230"/>
    </row>
    <row r="242" spans="1:4">
      <c r="A242" s="262" t="s">
        <v>786</v>
      </c>
      <c r="B242" s="265" t="s">
        <v>787</v>
      </c>
      <c r="C242" s="230"/>
      <c r="D242" s="230"/>
    </row>
    <row r="243" spans="1:4">
      <c r="A243" s="262" t="s">
        <v>788</v>
      </c>
      <c r="B243" s="265" t="s">
        <v>789</v>
      </c>
      <c r="C243" s="230"/>
      <c r="D243" s="230"/>
    </row>
    <row r="244" spans="1:4">
      <c r="A244" s="262" t="s">
        <v>790</v>
      </c>
      <c r="B244" s="265" t="s">
        <v>791</v>
      </c>
      <c r="C244" s="230"/>
      <c r="D244" s="230"/>
    </row>
    <row r="245" spans="1:4">
      <c r="A245" s="262" t="s">
        <v>792</v>
      </c>
      <c r="B245" s="265" t="s">
        <v>793</v>
      </c>
      <c r="C245" s="230"/>
      <c r="D245" s="230"/>
    </row>
    <row r="246" spans="1:4">
      <c r="A246" s="262" t="s">
        <v>794</v>
      </c>
      <c r="B246" s="265" t="s">
        <v>795</v>
      </c>
      <c r="C246" s="230"/>
      <c r="D246" s="230"/>
    </row>
    <row r="247" spans="1:4">
      <c r="A247" s="262" t="s">
        <v>796</v>
      </c>
      <c r="B247" s="265" t="s">
        <v>797</v>
      </c>
      <c r="C247" s="230"/>
      <c r="D247" s="230"/>
    </row>
    <row r="248" spans="1:4">
      <c r="A248" s="262" t="s">
        <v>798</v>
      </c>
      <c r="B248" s="265" t="s">
        <v>799</v>
      </c>
      <c r="C248" s="230"/>
      <c r="D248" s="230"/>
    </row>
    <row r="249" spans="1:4">
      <c r="A249" s="262" t="s">
        <v>800</v>
      </c>
      <c r="B249" s="265" t="s">
        <v>801</v>
      </c>
      <c r="C249" s="230"/>
      <c r="D249" s="230"/>
    </row>
    <row r="250" spans="1:4">
      <c r="A250" s="262" t="s">
        <v>802</v>
      </c>
      <c r="B250" s="265" t="s">
        <v>803</v>
      </c>
      <c r="C250" s="230"/>
      <c r="D250" s="230"/>
    </row>
    <row r="251" spans="1:4">
      <c r="A251" s="262" t="s">
        <v>804</v>
      </c>
      <c r="B251" s="265" t="s">
        <v>805</v>
      </c>
      <c r="C251" s="230"/>
      <c r="D251" s="230"/>
    </row>
    <row r="252" spans="1:4">
      <c r="A252" s="262" t="s">
        <v>806</v>
      </c>
      <c r="B252" s="265" t="s">
        <v>807</v>
      </c>
      <c r="C252" s="230"/>
      <c r="D252" s="230"/>
    </row>
    <row r="253" spans="1:4">
      <c r="A253" s="262" t="s">
        <v>808</v>
      </c>
      <c r="B253" s="265" t="s">
        <v>809</v>
      </c>
      <c r="C253" s="230"/>
      <c r="D253" s="230"/>
    </row>
    <row r="254" spans="1:4">
      <c r="A254" s="262" t="s">
        <v>810</v>
      </c>
      <c r="B254" s="265" t="s">
        <v>811</v>
      </c>
      <c r="C254" s="230"/>
      <c r="D254" s="230"/>
    </row>
    <row r="255" spans="1:4">
      <c r="A255" s="262" t="s">
        <v>812</v>
      </c>
      <c r="B255" s="265" t="s">
        <v>813</v>
      </c>
      <c r="C255" s="230"/>
      <c r="D255" s="230"/>
    </row>
    <row r="256" spans="1:4">
      <c r="A256" s="262" t="s">
        <v>814</v>
      </c>
      <c r="B256" s="265" t="s">
        <v>815</v>
      </c>
      <c r="C256" s="230"/>
      <c r="D256" s="230"/>
    </row>
    <row r="257" spans="1:4">
      <c r="A257" s="262" t="s">
        <v>816</v>
      </c>
      <c r="B257" s="265" t="s">
        <v>817</v>
      </c>
      <c r="C257" s="230"/>
      <c r="D257" s="230"/>
    </row>
    <row r="258" spans="1:4">
      <c r="A258" s="262" t="s">
        <v>818</v>
      </c>
      <c r="B258" s="265" t="s">
        <v>819</v>
      </c>
      <c r="C258" s="230"/>
      <c r="D258" s="230"/>
    </row>
    <row r="259" spans="1:4">
      <c r="A259" s="262" t="s">
        <v>820</v>
      </c>
      <c r="B259" s="265" t="s">
        <v>821</v>
      </c>
      <c r="C259" s="230"/>
      <c r="D259" s="230"/>
    </row>
    <row r="260" spans="1:4">
      <c r="A260" s="262" t="s">
        <v>822</v>
      </c>
      <c r="B260" s="265" t="s">
        <v>823</v>
      </c>
      <c r="C260" s="230"/>
      <c r="D260" s="230"/>
    </row>
    <row r="261" spans="1:4">
      <c r="A261" s="262" t="s">
        <v>824</v>
      </c>
      <c r="B261" s="265" t="s">
        <v>825</v>
      </c>
      <c r="C261" s="230"/>
      <c r="D261" s="230"/>
    </row>
    <row r="262" spans="1:4">
      <c r="A262" s="262" t="s">
        <v>826</v>
      </c>
      <c r="B262" s="265" t="s">
        <v>827</v>
      </c>
      <c r="C262" s="230"/>
      <c r="D262" s="230"/>
    </row>
    <row r="263" spans="1:4">
      <c r="A263" s="262" t="s">
        <v>828</v>
      </c>
      <c r="B263" s="265" t="s">
        <v>829</v>
      </c>
      <c r="C263" s="230"/>
      <c r="D263" s="230"/>
    </row>
    <row r="264" spans="1:4">
      <c r="A264" s="262" t="s">
        <v>830</v>
      </c>
      <c r="B264" s="265" t="s">
        <v>831</v>
      </c>
      <c r="C264" s="230"/>
      <c r="D264" s="230"/>
    </row>
    <row r="265" spans="1:4">
      <c r="A265" s="262" t="s">
        <v>832</v>
      </c>
      <c r="B265" s="265" t="s">
        <v>833</v>
      </c>
      <c r="C265" s="230"/>
      <c r="D265" s="230"/>
    </row>
    <row r="266" spans="1:4">
      <c r="A266" s="262" t="s">
        <v>834</v>
      </c>
      <c r="B266" s="265" t="s">
        <v>835</v>
      </c>
      <c r="C266" s="230"/>
      <c r="D266" s="230"/>
    </row>
    <row r="267" spans="1:4" ht="18.75">
      <c r="A267" s="261">
        <v>6</v>
      </c>
      <c r="B267" s="267" t="s">
        <v>836</v>
      </c>
      <c r="C267" s="260"/>
      <c r="D267" s="260"/>
    </row>
    <row r="268" spans="1:4">
      <c r="A268" s="262" t="s">
        <v>837</v>
      </c>
      <c r="B268" s="265" t="s">
        <v>838</v>
      </c>
      <c r="C268" s="230"/>
      <c r="D268" s="230"/>
    </row>
    <row r="269" spans="1:4">
      <c r="A269" s="262" t="s">
        <v>839</v>
      </c>
      <c r="B269" s="265" t="s">
        <v>840</v>
      </c>
      <c r="C269" s="230"/>
      <c r="D269" s="230"/>
    </row>
    <row r="270" spans="1:4">
      <c r="A270" s="262" t="s">
        <v>841</v>
      </c>
      <c r="B270" s="265" t="s">
        <v>842</v>
      </c>
      <c r="C270" s="230"/>
      <c r="D270" s="230"/>
    </row>
    <row r="271" spans="1:4">
      <c r="A271" s="262" t="s">
        <v>843</v>
      </c>
      <c r="B271" s="265" t="s">
        <v>844</v>
      </c>
      <c r="C271" s="230"/>
      <c r="D271" s="230"/>
    </row>
    <row r="272" spans="1:4">
      <c r="A272" s="262" t="s">
        <v>845</v>
      </c>
      <c r="B272" s="265" t="s">
        <v>846</v>
      </c>
      <c r="C272" s="230"/>
      <c r="D272" s="230"/>
    </row>
    <row r="273" spans="1:4" ht="25.5">
      <c r="A273" s="262" t="s">
        <v>847</v>
      </c>
      <c r="B273" s="265" t="s">
        <v>848</v>
      </c>
      <c r="C273" s="230"/>
      <c r="D273" s="230"/>
    </row>
    <row r="274" spans="1:4" ht="25.5">
      <c r="A274" s="262" t="s">
        <v>849</v>
      </c>
      <c r="B274" s="265" t="s">
        <v>850</v>
      </c>
      <c r="C274" s="230"/>
      <c r="D274" s="230"/>
    </row>
    <row r="275" spans="1:4">
      <c r="A275" s="262" t="s">
        <v>851</v>
      </c>
      <c r="B275" s="265" t="s">
        <v>852</v>
      </c>
      <c r="C275" s="230"/>
      <c r="D275" s="230"/>
    </row>
    <row r="276" spans="1:4">
      <c r="A276" s="262" t="s">
        <v>853</v>
      </c>
      <c r="B276" s="265" t="s">
        <v>854</v>
      </c>
      <c r="C276" s="230"/>
      <c r="D276" s="230"/>
    </row>
    <row r="277" spans="1:4">
      <c r="A277" s="262" t="s">
        <v>855</v>
      </c>
      <c r="B277" s="265" t="s">
        <v>856</v>
      </c>
      <c r="C277" s="230"/>
      <c r="D277" s="230"/>
    </row>
    <row r="278" spans="1:4">
      <c r="A278" s="262" t="s">
        <v>857</v>
      </c>
      <c r="B278" s="265" t="s">
        <v>858</v>
      </c>
      <c r="C278" s="230"/>
      <c r="D278" s="230"/>
    </row>
    <row r="279" spans="1:4">
      <c r="A279" s="262" t="s">
        <v>859</v>
      </c>
      <c r="B279" s="265" t="s">
        <v>860</v>
      </c>
      <c r="C279" s="230"/>
      <c r="D279" s="230"/>
    </row>
    <row r="280" spans="1:4">
      <c r="A280" s="262" t="s">
        <v>861</v>
      </c>
      <c r="B280" s="265" t="s">
        <v>862</v>
      </c>
      <c r="C280" s="230"/>
      <c r="D280" s="230"/>
    </row>
    <row r="281" spans="1:4">
      <c r="A281" s="262" t="s">
        <v>863</v>
      </c>
      <c r="B281" s="265" t="s">
        <v>864</v>
      </c>
      <c r="C281" s="230"/>
      <c r="D281" s="230"/>
    </row>
    <row r="282" spans="1:4">
      <c r="A282" s="262" t="s">
        <v>865</v>
      </c>
      <c r="B282" s="265" t="s">
        <v>866</v>
      </c>
      <c r="C282" s="230"/>
      <c r="D282" s="230"/>
    </row>
    <row r="283" spans="1:4">
      <c r="A283" s="262" t="s">
        <v>867</v>
      </c>
      <c r="B283" s="265" t="s">
        <v>868</v>
      </c>
      <c r="C283" s="230"/>
      <c r="D283" s="230"/>
    </row>
    <row r="284" spans="1:4">
      <c r="A284" s="266" t="s">
        <v>869</v>
      </c>
      <c r="B284" s="268" t="s">
        <v>870</v>
      </c>
      <c r="C284" s="230"/>
      <c r="D284" s="230"/>
    </row>
    <row r="285" spans="1:4">
      <c r="A285" s="266" t="s">
        <v>871</v>
      </c>
      <c r="B285" s="268" t="s">
        <v>872</v>
      </c>
      <c r="C285" s="230"/>
      <c r="D285" s="230"/>
    </row>
    <row r="286" spans="1:4">
      <c r="A286" s="262" t="s">
        <v>873</v>
      </c>
      <c r="B286" s="268" t="s">
        <v>874</v>
      </c>
      <c r="C286" s="230"/>
      <c r="D286" s="230"/>
    </row>
    <row r="287" spans="1:4">
      <c r="A287" s="262" t="s">
        <v>875</v>
      </c>
      <c r="B287" s="265" t="s">
        <v>876</v>
      </c>
      <c r="C287" s="230"/>
      <c r="D287" s="230"/>
    </row>
    <row r="288" spans="1:4">
      <c r="A288" s="262" t="s">
        <v>877</v>
      </c>
      <c r="B288" s="265" t="s">
        <v>878</v>
      </c>
      <c r="C288" s="230"/>
      <c r="D288" s="230"/>
    </row>
    <row r="289" spans="1:4">
      <c r="A289" s="262" t="s">
        <v>879</v>
      </c>
      <c r="B289" s="265" t="s">
        <v>880</v>
      </c>
      <c r="C289" s="230"/>
      <c r="D289" s="230"/>
    </row>
    <row r="290" spans="1:4">
      <c r="A290" s="262" t="s">
        <v>881</v>
      </c>
      <c r="B290" s="265" t="s">
        <v>882</v>
      </c>
      <c r="C290" s="230"/>
      <c r="D290" s="230"/>
    </row>
    <row r="291" spans="1:4">
      <c r="A291" s="262" t="s">
        <v>883</v>
      </c>
      <c r="B291" s="265" t="s">
        <v>884</v>
      </c>
      <c r="C291" s="230"/>
      <c r="D291" s="230"/>
    </row>
    <row r="292" spans="1:4">
      <c r="A292" s="262" t="s">
        <v>885</v>
      </c>
      <c r="B292" s="265" t="s">
        <v>886</v>
      </c>
      <c r="C292" s="230"/>
      <c r="D292" s="230"/>
    </row>
    <row r="293" spans="1:4">
      <c r="A293" s="262" t="s">
        <v>887</v>
      </c>
      <c r="B293" s="265" t="s">
        <v>888</v>
      </c>
      <c r="C293" s="230"/>
      <c r="D293" s="230"/>
    </row>
    <row r="294" spans="1:4">
      <c r="A294" s="262" t="s">
        <v>889</v>
      </c>
      <c r="B294" s="265" t="s">
        <v>890</v>
      </c>
      <c r="C294" s="230"/>
      <c r="D294" s="230"/>
    </row>
    <row r="295" spans="1:4">
      <c r="A295" s="262" t="s">
        <v>891</v>
      </c>
      <c r="B295" s="265" t="s">
        <v>892</v>
      </c>
      <c r="C295" s="230"/>
      <c r="D295" s="230"/>
    </row>
    <row r="296" spans="1:4">
      <c r="A296" s="262" t="s">
        <v>893</v>
      </c>
      <c r="B296" s="265" t="s">
        <v>894</v>
      </c>
      <c r="C296" s="230"/>
      <c r="D296" s="230"/>
    </row>
    <row r="297" spans="1:4">
      <c r="A297" s="262" t="s">
        <v>895</v>
      </c>
      <c r="B297" s="265" t="s">
        <v>896</v>
      </c>
      <c r="C297" s="230"/>
      <c r="D297" s="230"/>
    </row>
    <row r="298" spans="1:4">
      <c r="A298" s="262" t="s">
        <v>897</v>
      </c>
      <c r="B298" s="265" t="s">
        <v>898</v>
      </c>
      <c r="C298" s="230"/>
      <c r="D298" s="230"/>
    </row>
    <row r="299" spans="1:4">
      <c r="A299" s="262" t="s">
        <v>899</v>
      </c>
      <c r="B299" s="265" t="s">
        <v>900</v>
      </c>
      <c r="C299" s="230"/>
      <c r="D299" s="230"/>
    </row>
    <row r="300" spans="1:4">
      <c r="A300" s="262" t="s">
        <v>901</v>
      </c>
      <c r="B300" s="265" t="s">
        <v>902</v>
      </c>
      <c r="C300" s="230"/>
      <c r="D300" s="230"/>
    </row>
    <row r="301" spans="1:4">
      <c r="A301" s="262" t="s">
        <v>903</v>
      </c>
      <c r="B301" s="265" t="s">
        <v>904</v>
      </c>
      <c r="C301" s="230"/>
      <c r="D301" s="230"/>
    </row>
    <row r="302" spans="1:4">
      <c r="A302" s="262" t="s">
        <v>905</v>
      </c>
      <c r="B302" s="265" t="s">
        <v>906</v>
      </c>
      <c r="C302" s="230"/>
      <c r="D302" s="230"/>
    </row>
    <row r="303" spans="1:4">
      <c r="A303" s="262" t="s">
        <v>907</v>
      </c>
      <c r="B303" s="265" t="s">
        <v>908</v>
      </c>
      <c r="C303" s="230"/>
      <c r="D303" s="230"/>
    </row>
    <row r="304" spans="1:4">
      <c r="A304" s="262" t="s">
        <v>909</v>
      </c>
      <c r="B304" s="265" t="s">
        <v>910</v>
      </c>
      <c r="C304" s="230"/>
      <c r="D304" s="230"/>
    </row>
    <row r="305" spans="1:4">
      <c r="A305" s="262" t="s">
        <v>911</v>
      </c>
      <c r="B305" s="265" t="s">
        <v>912</v>
      </c>
      <c r="C305" s="230"/>
      <c r="D305" s="230"/>
    </row>
    <row r="306" spans="1:4">
      <c r="A306" s="262" t="s">
        <v>913</v>
      </c>
      <c r="B306" s="265" t="s">
        <v>914</v>
      </c>
      <c r="C306" s="230"/>
      <c r="D306" s="230"/>
    </row>
    <row r="307" spans="1:4">
      <c r="A307" s="262" t="s">
        <v>915</v>
      </c>
      <c r="B307" s="265" t="s">
        <v>916</v>
      </c>
      <c r="C307" s="230"/>
      <c r="D307" s="230"/>
    </row>
    <row r="308" spans="1:4">
      <c r="A308" s="262" t="s">
        <v>917</v>
      </c>
      <c r="B308" s="265" t="s">
        <v>918</v>
      </c>
      <c r="C308" s="230"/>
      <c r="D308" s="230"/>
    </row>
    <row r="309" spans="1:4">
      <c r="A309" s="262" t="s">
        <v>919</v>
      </c>
      <c r="B309" s="265" t="s">
        <v>920</v>
      </c>
      <c r="C309" s="230"/>
      <c r="D309" s="230"/>
    </row>
    <row r="310" spans="1:4" ht="25.5">
      <c r="A310" s="262" t="s">
        <v>921</v>
      </c>
      <c r="B310" s="265" t="s">
        <v>922</v>
      </c>
      <c r="C310" s="230"/>
      <c r="D310" s="230"/>
    </row>
    <row r="311" spans="1:4" ht="25.5">
      <c r="A311" s="262" t="s">
        <v>923</v>
      </c>
      <c r="B311" s="265" t="s">
        <v>924</v>
      </c>
      <c r="C311" s="230"/>
      <c r="D311" s="230"/>
    </row>
    <row r="312" spans="1:4">
      <c r="A312" s="262" t="s">
        <v>925</v>
      </c>
      <c r="B312" s="265" t="s">
        <v>926</v>
      </c>
      <c r="C312" s="230"/>
      <c r="D312" s="230"/>
    </row>
    <row r="313" spans="1:4">
      <c r="A313" s="262" t="s">
        <v>927</v>
      </c>
      <c r="B313" s="265" t="s">
        <v>928</v>
      </c>
      <c r="C313" s="230"/>
      <c r="D313" s="230"/>
    </row>
    <row r="314" spans="1:4" ht="18.75">
      <c r="A314" s="261">
        <v>7</v>
      </c>
      <c r="B314" s="267" t="s">
        <v>929</v>
      </c>
      <c r="C314" s="260"/>
      <c r="D314" s="260"/>
    </row>
    <row r="315" spans="1:4">
      <c r="A315" s="262" t="s">
        <v>930</v>
      </c>
      <c r="B315" s="265" t="s">
        <v>931</v>
      </c>
      <c r="C315" s="230"/>
      <c r="D315" s="230"/>
    </row>
    <row r="316" spans="1:4">
      <c r="A316" s="262" t="s">
        <v>932</v>
      </c>
      <c r="B316" s="265" t="s">
        <v>933</v>
      </c>
      <c r="C316" s="230"/>
      <c r="D316" s="230"/>
    </row>
    <row r="317" spans="1:4">
      <c r="A317" s="262" t="s">
        <v>934</v>
      </c>
      <c r="B317" s="265" t="s">
        <v>935</v>
      </c>
      <c r="C317" s="230"/>
      <c r="D317" s="230"/>
    </row>
    <row r="318" spans="1:4">
      <c r="A318" s="262" t="s">
        <v>936</v>
      </c>
      <c r="B318" s="265" t="s">
        <v>937</v>
      </c>
      <c r="C318" s="230"/>
      <c r="D318" s="230"/>
    </row>
    <row r="319" spans="1:4">
      <c r="A319" s="262" t="s">
        <v>938</v>
      </c>
      <c r="B319" s="265" t="s">
        <v>939</v>
      </c>
      <c r="C319" s="230"/>
      <c r="D319" s="230"/>
    </row>
    <row r="320" spans="1:4">
      <c r="A320" s="262" t="s">
        <v>940</v>
      </c>
      <c r="B320" s="265" t="s">
        <v>941</v>
      </c>
      <c r="C320" s="230"/>
      <c r="D320" s="230"/>
    </row>
    <row r="321" spans="1:4">
      <c r="A321" s="262" t="s">
        <v>942</v>
      </c>
      <c r="B321" s="265" t="s">
        <v>943</v>
      </c>
      <c r="C321" s="230"/>
      <c r="D321" s="230"/>
    </row>
    <row r="322" spans="1:4">
      <c r="A322" s="262" t="s">
        <v>944</v>
      </c>
      <c r="B322" s="268" t="s">
        <v>945</v>
      </c>
      <c r="C322" s="230"/>
      <c r="D322" s="230"/>
    </row>
    <row r="323" spans="1:4">
      <c r="A323" s="262" t="s">
        <v>946</v>
      </c>
      <c r="B323" s="268" t="s">
        <v>947</v>
      </c>
      <c r="C323" s="230"/>
      <c r="D323" s="230"/>
    </row>
    <row r="324" spans="1:4" ht="25.5">
      <c r="A324" s="262" t="s">
        <v>948</v>
      </c>
      <c r="B324" s="265" t="s">
        <v>949</v>
      </c>
      <c r="C324" s="230"/>
      <c r="D324" s="230"/>
    </row>
    <row r="325" spans="1:4" ht="25.5">
      <c r="A325" s="262" t="s">
        <v>950</v>
      </c>
      <c r="B325" s="265" t="s">
        <v>951</v>
      </c>
      <c r="C325" s="230"/>
      <c r="D325" s="230"/>
    </row>
    <row r="326" spans="1:4" ht="25.5">
      <c r="A326" s="262" t="s">
        <v>952</v>
      </c>
      <c r="B326" s="265" t="s">
        <v>953</v>
      </c>
      <c r="C326" s="230"/>
      <c r="D326" s="230"/>
    </row>
    <row r="327" spans="1:4" ht="25.5">
      <c r="A327" s="262" t="s">
        <v>954</v>
      </c>
      <c r="B327" s="265" t="s">
        <v>955</v>
      </c>
      <c r="C327" s="230"/>
      <c r="D327" s="230"/>
    </row>
    <row r="328" spans="1:4">
      <c r="A328" s="262" t="s">
        <v>956</v>
      </c>
      <c r="B328" s="268" t="s">
        <v>957</v>
      </c>
      <c r="C328" s="230"/>
      <c r="D328" s="230"/>
    </row>
    <row r="329" spans="1:4">
      <c r="A329" s="262" t="s">
        <v>958</v>
      </c>
      <c r="B329" s="268" t="s">
        <v>959</v>
      </c>
      <c r="C329" s="230"/>
      <c r="D329" s="230"/>
    </row>
    <row r="330" spans="1:4">
      <c r="A330" s="262" t="s">
        <v>960</v>
      </c>
      <c r="B330" s="265" t="s">
        <v>961</v>
      </c>
      <c r="C330" s="230"/>
      <c r="D330" s="230"/>
    </row>
    <row r="331" spans="1:4">
      <c r="A331" s="262" t="s">
        <v>962</v>
      </c>
      <c r="B331" s="265" t="s">
        <v>963</v>
      </c>
      <c r="C331" s="230"/>
      <c r="D331" s="230"/>
    </row>
    <row r="332" spans="1:4">
      <c r="A332" s="262" t="s">
        <v>964</v>
      </c>
      <c r="B332" s="265" t="s">
        <v>965</v>
      </c>
      <c r="C332" s="230"/>
      <c r="D332" s="230"/>
    </row>
    <row r="333" spans="1:4">
      <c r="A333" s="262" t="s">
        <v>966</v>
      </c>
      <c r="B333" s="265" t="s">
        <v>967</v>
      </c>
      <c r="C333" s="230"/>
      <c r="D333" s="230"/>
    </row>
    <row r="334" spans="1:4">
      <c r="A334" s="262" t="s">
        <v>968</v>
      </c>
      <c r="B334" s="265" t="s">
        <v>969</v>
      </c>
      <c r="C334" s="230"/>
      <c r="D334" s="230"/>
    </row>
    <row r="335" spans="1:4" ht="25.5">
      <c r="A335" s="262" t="s">
        <v>970</v>
      </c>
      <c r="B335" s="265" t="s">
        <v>971</v>
      </c>
      <c r="C335" s="230"/>
      <c r="D335" s="230"/>
    </row>
    <row r="336" spans="1:4" ht="25.5">
      <c r="A336" s="262" t="s">
        <v>972</v>
      </c>
      <c r="B336" s="265" t="s">
        <v>973</v>
      </c>
      <c r="C336" s="230"/>
      <c r="D336" s="230"/>
    </row>
    <row r="337" spans="1:4">
      <c r="A337" s="262" t="s">
        <v>974</v>
      </c>
      <c r="B337" s="265" t="s">
        <v>975</v>
      </c>
      <c r="C337" s="230"/>
      <c r="D337" s="230"/>
    </row>
    <row r="338" spans="1:4">
      <c r="A338" s="262" t="s">
        <v>976</v>
      </c>
      <c r="B338" s="265" t="s">
        <v>977</v>
      </c>
      <c r="C338" s="230"/>
      <c r="D338" s="230"/>
    </row>
    <row r="339" spans="1:4" ht="25.5">
      <c r="A339" s="262" t="s">
        <v>978</v>
      </c>
      <c r="B339" s="265" t="s">
        <v>979</v>
      </c>
      <c r="C339" s="230"/>
      <c r="D339" s="230"/>
    </row>
    <row r="340" spans="1:4" ht="25.5">
      <c r="A340" s="262" t="s">
        <v>980</v>
      </c>
      <c r="B340" s="265" t="s">
        <v>981</v>
      </c>
      <c r="C340" s="230"/>
      <c r="D340" s="230"/>
    </row>
    <row r="341" spans="1:4">
      <c r="A341" s="262" t="s">
        <v>982</v>
      </c>
      <c r="B341" s="265" t="s">
        <v>983</v>
      </c>
      <c r="C341" s="230"/>
      <c r="D341" s="230"/>
    </row>
    <row r="342" spans="1:4">
      <c r="A342" s="262" t="s">
        <v>984</v>
      </c>
      <c r="B342" s="265" t="s">
        <v>985</v>
      </c>
      <c r="C342" s="230"/>
      <c r="D342" s="230"/>
    </row>
    <row r="343" spans="1:4" ht="37.5">
      <c r="A343" s="261">
        <v>8</v>
      </c>
      <c r="B343" s="267" t="s">
        <v>986</v>
      </c>
      <c r="C343" s="260"/>
      <c r="D343" s="260"/>
    </row>
    <row r="344" spans="1:4" ht="25.5">
      <c r="A344" s="269" t="s">
        <v>987</v>
      </c>
      <c r="B344" s="268" t="s">
        <v>988</v>
      </c>
      <c r="C344" s="230"/>
      <c r="D344" s="230"/>
    </row>
    <row r="345" spans="1:4" ht="25.5">
      <c r="A345" s="269" t="s">
        <v>989</v>
      </c>
      <c r="B345" s="268" t="s">
        <v>990</v>
      </c>
      <c r="C345" s="230"/>
      <c r="D345" s="230"/>
    </row>
    <row r="346" spans="1:4">
      <c r="A346" s="262" t="s">
        <v>991</v>
      </c>
      <c r="B346" s="265" t="s">
        <v>992</v>
      </c>
      <c r="C346" s="230"/>
      <c r="D346" s="230"/>
    </row>
    <row r="347" spans="1:4">
      <c r="A347" s="262" t="s">
        <v>993</v>
      </c>
      <c r="B347" s="265" t="s">
        <v>994</v>
      </c>
      <c r="C347" s="230"/>
      <c r="D347" s="230"/>
    </row>
    <row r="348" spans="1:4">
      <c r="A348" s="266" t="s">
        <v>995</v>
      </c>
      <c r="B348" s="268" t="s">
        <v>996</v>
      </c>
      <c r="C348" s="230"/>
      <c r="D348" s="230"/>
    </row>
    <row r="349" spans="1:4">
      <c r="A349" s="266" t="s">
        <v>997</v>
      </c>
      <c r="B349" s="268" t="s">
        <v>998</v>
      </c>
      <c r="C349" s="230"/>
      <c r="D349" s="230"/>
    </row>
    <row r="350" spans="1:4">
      <c r="A350" s="266" t="s">
        <v>999</v>
      </c>
      <c r="B350" s="268" t="s">
        <v>1000</v>
      </c>
      <c r="C350" s="230"/>
      <c r="D350" s="230"/>
    </row>
    <row r="351" spans="1:4">
      <c r="A351" s="266" t="s">
        <v>1001</v>
      </c>
      <c r="B351" s="268" t="s">
        <v>1002</v>
      </c>
      <c r="C351" s="230"/>
      <c r="D351" s="230"/>
    </row>
    <row r="352" spans="1:4">
      <c r="A352" s="266" t="s">
        <v>1003</v>
      </c>
      <c r="B352" s="268" t="s">
        <v>1004</v>
      </c>
      <c r="C352" s="230"/>
      <c r="D352" s="230"/>
    </row>
    <row r="353" spans="1:4">
      <c r="A353" s="262" t="s">
        <v>1005</v>
      </c>
      <c r="B353" s="265" t="s">
        <v>1006</v>
      </c>
      <c r="C353" s="230"/>
      <c r="D353" s="230"/>
    </row>
    <row r="354" spans="1:4">
      <c r="A354" s="262" t="s">
        <v>1007</v>
      </c>
      <c r="B354" s="265" t="s">
        <v>1008</v>
      </c>
      <c r="C354" s="230"/>
      <c r="D354" s="230"/>
    </row>
    <row r="355" spans="1:4">
      <c r="A355" s="262" t="s">
        <v>1009</v>
      </c>
      <c r="B355" s="265" t="s">
        <v>1010</v>
      </c>
      <c r="C355" s="230"/>
      <c r="D355" s="230"/>
    </row>
    <row r="356" spans="1:4">
      <c r="A356" s="262" t="s">
        <v>1011</v>
      </c>
      <c r="B356" s="265" t="s">
        <v>1012</v>
      </c>
      <c r="C356" s="230"/>
      <c r="D356" s="230"/>
    </row>
    <row r="357" spans="1:4">
      <c r="A357" s="262" t="s">
        <v>1013</v>
      </c>
      <c r="B357" s="265" t="s">
        <v>1014</v>
      </c>
      <c r="C357" s="230"/>
      <c r="D357" s="230"/>
    </row>
    <row r="358" spans="1:4">
      <c r="A358" s="262" t="s">
        <v>1015</v>
      </c>
      <c r="B358" s="265" t="s">
        <v>1016</v>
      </c>
      <c r="C358" s="230"/>
      <c r="D358" s="230"/>
    </row>
    <row r="359" spans="1:4">
      <c r="A359" s="262" t="s">
        <v>1017</v>
      </c>
      <c r="B359" s="265" t="s">
        <v>1018</v>
      </c>
      <c r="C359" s="230"/>
      <c r="D359" s="230"/>
    </row>
    <row r="360" spans="1:4">
      <c r="A360" s="262" t="s">
        <v>1019</v>
      </c>
      <c r="B360" s="265" t="s">
        <v>1018</v>
      </c>
      <c r="C360" s="230"/>
      <c r="D360" s="230"/>
    </row>
    <row r="361" spans="1:4">
      <c r="A361" s="262" t="s">
        <v>1020</v>
      </c>
      <c r="B361" s="265" t="s">
        <v>1021</v>
      </c>
      <c r="C361" s="230"/>
      <c r="D361" s="230"/>
    </row>
    <row r="362" spans="1:4">
      <c r="A362" s="262" t="s">
        <v>1022</v>
      </c>
      <c r="B362" s="265" t="s">
        <v>1023</v>
      </c>
      <c r="C362" s="230"/>
      <c r="D362" s="230"/>
    </row>
    <row r="363" spans="1:4">
      <c r="A363" s="262" t="s">
        <v>1024</v>
      </c>
      <c r="B363" s="265" t="s">
        <v>1025</v>
      </c>
      <c r="C363" s="230"/>
      <c r="D363" s="230"/>
    </row>
    <row r="364" spans="1:4" ht="25.5">
      <c r="A364" s="262" t="s">
        <v>1026</v>
      </c>
      <c r="B364" s="265" t="s">
        <v>1027</v>
      </c>
      <c r="C364" s="230"/>
      <c r="D364" s="230"/>
    </row>
    <row r="365" spans="1:4" ht="25.5">
      <c r="A365" s="262" t="s">
        <v>1028</v>
      </c>
      <c r="B365" s="265" t="s">
        <v>1029</v>
      </c>
      <c r="C365" s="230"/>
      <c r="D365" s="230"/>
    </row>
    <row r="366" spans="1:4" ht="25.5">
      <c r="A366" s="262" t="s">
        <v>1030</v>
      </c>
      <c r="B366" s="265" t="s">
        <v>1031</v>
      </c>
      <c r="C366" s="230"/>
      <c r="D366" s="230"/>
    </row>
    <row r="367" spans="1:4">
      <c r="A367" s="262" t="s">
        <v>1032</v>
      </c>
      <c r="B367" s="265" t="s">
        <v>1033</v>
      </c>
      <c r="C367" s="230"/>
      <c r="D367" s="230"/>
    </row>
    <row r="368" spans="1:4">
      <c r="A368" s="262" t="s">
        <v>1034</v>
      </c>
      <c r="B368" s="265" t="s">
        <v>1035</v>
      </c>
      <c r="C368" s="230"/>
      <c r="D368" s="230"/>
    </row>
    <row r="369" spans="1:4">
      <c r="A369" s="262" t="s">
        <v>1036</v>
      </c>
      <c r="B369" s="265" t="s">
        <v>1037</v>
      </c>
      <c r="C369" s="230"/>
      <c r="D369" s="230"/>
    </row>
    <row r="370" spans="1:4">
      <c r="A370" s="262" t="s">
        <v>1038</v>
      </c>
      <c r="B370" s="265" t="s">
        <v>1039</v>
      </c>
      <c r="C370" s="230"/>
      <c r="D370" s="230"/>
    </row>
    <row r="371" spans="1:4">
      <c r="A371" s="262" t="s">
        <v>1040</v>
      </c>
      <c r="B371" s="268" t="s">
        <v>1041</v>
      </c>
      <c r="C371" s="230"/>
      <c r="D371" s="230"/>
    </row>
    <row r="372" spans="1:4">
      <c r="A372" s="262" t="s">
        <v>1042</v>
      </c>
      <c r="B372" s="268" t="s">
        <v>1043</v>
      </c>
      <c r="C372" s="230"/>
      <c r="D372" s="230"/>
    </row>
    <row r="373" spans="1:4">
      <c r="A373" s="262" t="s">
        <v>1044</v>
      </c>
      <c r="B373" s="265" t="s">
        <v>1045</v>
      </c>
      <c r="C373" s="230"/>
      <c r="D373" s="230"/>
    </row>
    <row r="374" spans="1:4">
      <c r="A374" s="262" t="s">
        <v>1046</v>
      </c>
      <c r="B374" s="268" t="s">
        <v>1047</v>
      </c>
      <c r="C374" s="230"/>
      <c r="D374" s="230"/>
    </row>
    <row r="375" spans="1:4">
      <c r="A375" s="262" t="s">
        <v>1048</v>
      </c>
      <c r="B375" s="268" t="s">
        <v>1049</v>
      </c>
      <c r="C375" s="230"/>
      <c r="D375" s="230"/>
    </row>
    <row r="376" spans="1:4">
      <c r="A376" s="262" t="s">
        <v>1050</v>
      </c>
      <c r="B376" s="265" t="s">
        <v>1051</v>
      </c>
      <c r="C376" s="230"/>
      <c r="D376" s="230"/>
    </row>
    <row r="377" spans="1:4">
      <c r="A377" s="262" t="s">
        <v>1052</v>
      </c>
      <c r="B377" s="265" t="s">
        <v>1053</v>
      </c>
      <c r="C377" s="230"/>
      <c r="D377" s="230"/>
    </row>
    <row r="378" spans="1:4">
      <c r="A378" s="262" t="s">
        <v>1054</v>
      </c>
      <c r="B378" s="265" t="s">
        <v>1055</v>
      </c>
      <c r="C378" s="230"/>
      <c r="D378" s="230"/>
    </row>
    <row r="379" spans="1:4">
      <c r="A379" s="262" t="s">
        <v>1056</v>
      </c>
      <c r="B379" s="268" t="s">
        <v>1057</v>
      </c>
      <c r="C379" s="230"/>
      <c r="D379" s="230"/>
    </row>
    <row r="380" spans="1:4">
      <c r="A380" s="262" t="s">
        <v>1058</v>
      </c>
      <c r="B380" s="268" t="s">
        <v>1059</v>
      </c>
      <c r="C380" s="230"/>
      <c r="D380" s="230"/>
    </row>
    <row r="381" spans="1:4">
      <c r="A381" s="262" t="s">
        <v>1060</v>
      </c>
      <c r="B381" s="268" t="s">
        <v>1061</v>
      </c>
      <c r="C381" s="230"/>
      <c r="D381" s="230"/>
    </row>
    <row r="382" spans="1:4">
      <c r="A382" s="262" t="s">
        <v>1062</v>
      </c>
      <c r="B382" s="265" t="s">
        <v>1063</v>
      </c>
      <c r="C382" s="230"/>
      <c r="D382" s="230"/>
    </row>
    <row r="383" spans="1:4">
      <c r="A383" s="262" t="s">
        <v>1064</v>
      </c>
      <c r="B383" s="265" t="s">
        <v>1065</v>
      </c>
      <c r="C383" s="230"/>
      <c r="D383" s="230"/>
    </row>
    <row r="384" spans="1:4">
      <c r="A384" s="262" t="s">
        <v>1066</v>
      </c>
      <c r="B384" s="265" t="s">
        <v>1067</v>
      </c>
      <c r="C384" s="230"/>
      <c r="D384" s="230"/>
    </row>
    <row r="385" spans="1:4">
      <c r="A385" s="262" t="s">
        <v>1068</v>
      </c>
      <c r="B385" s="265" t="s">
        <v>1069</v>
      </c>
      <c r="C385" s="230"/>
      <c r="D385" s="230"/>
    </row>
    <row r="386" spans="1:4">
      <c r="A386" s="262" t="s">
        <v>1070</v>
      </c>
      <c r="B386" s="265" t="s">
        <v>1071</v>
      </c>
      <c r="C386" s="230"/>
      <c r="D386" s="230"/>
    </row>
    <row r="387" spans="1:4">
      <c r="A387" s="262" t="s">
        <v>1072</v>
      </c>
      <c r="B387" s="265" t="s">
        <v>1073</v>
      </c>
      <c r="C387" s="230"/>
      <c r="D387" s="230"/>
    </row>
    <row r="388" spans="1:4">
      <c r="A388" s="262" t="s">
        <v>1074</v>
      </c>
      <c r="B388" s="265" t="s">
        <v>1075</v>
      </c>
      <c r="C388" s="230"/>
      <c r="D388" s="230"/>
    </row>
    <row r="389" spans="1:4">
      <c r="A389" s="262" t="s">
        <v>1076</v>
      </c>
      <c r="B389" s="265" t="s">
        <v>1077</v>
      </c>
      <c r="C389" s="230"/>
      <c r="D389" s="230"/>
    </row>
    <row r="390" spans="1:4">
      <c r="A390" s="262" t="s">
        <v>1078</v>
      </c>
      <c r="B390" s="265" t="s">
        <v>1079</v>
      </c>
      <c r="C390" s="230"/>
      <c r="D390" s="230"/>
    </row>
    <row r="391" spans="1:4">
      <c r="A391" s="262" t="s">
        <v>1080</v>
      </c>
      <c r="B391" s="265" t="s">
        <v>1081</v>
      </c>
      <c r="C391" s="230"/>
      <c r="D391" s="230"/>
    </row>
    <row r="392" spans="1:4">
      <c r="A392" s="262" t="s">
        <v>1082</v>
      </c>
      <c r="B392" s="265" t="s">
        <v>1083</v>
      </c>
      <c r="C392" s="230"/>
      <c r="D392" s="230"/>
    </row>
    <row r="393" spans="1:4">
      <c r="A393" s="262" t="s">
        <v>1084</v>
      </c>
      <c r="B393" s="265" t="s">
        <v>1085</v>
      </c>
      <c r="C393" s="230"/>
      <c r="D393" s="230"/>
    </row>
    <row r="394" spans="1:4">
      <c r="A394" s="262" t="s">
        <v>1086</v>
      </c>
      <c r="B394" s="268" t="s">
        <v>1087</v>
      </c>
      <c r="C394" s="230"/>
      <c r="D394" s="230"/>
    </row>
    <row r="395" spans="1:4">
      <c r="A395" s="262" t="s">
        <v>1088</v>
      </c>
      <c r="B395" s="268" t="s">
        <v>1089</v>
      </c>
      <c r="C395" s="230"/>
      <c r="D395" s="230"/>
    </row>
    <row r="396" spans="1:4">
      <c r="A396" s="262" t="s">
        <v>1090</v>
      </c>
      <c r="B396" s="268" t="s">
        <v>1091</v>
      </c>
      <c r="C396" s="230"/>
      <c r="D396" s="230"/>
    </row>
    <row r="397" spans="1:4">
      <c r="A397" s="262" t="s">
        <v>1092</v>
      </c>
      <c r="B397" s="268" t="s">
        <v>1093</v>
      </c>
      <c r="C397" s="230"/>
      <c r="D397" s="230"/>
    </row>
    <row r="398" spans="1:4">
      <c r="A398" s="262" t="s">
        <v>1094</v>
      </c>
      <c r="B398" s="265" t="s">
        <v>1095</v>
      </c>
      <c r="C398" s="230"/>
      <c r="D398" s="230"/>
    </row>
    <row r="399" spans="1:4">
      <c r="A399" s="262" t="s">
        <v>1096</v>
      </c>
      <c r="B399" s="265" t="s">
        <v>1097</v>
      </c>
      <c r="C399" s="230"/>
      <c r="D399" s="230"/>
    </row>
    <row r="400" spans="1:4">
      <c r="A400" s="262" t="s">
        <v>1098</v>
      </c>
      <c r="B400" s="265" t="s">
        <v>1099</v>
      </c>
      <c r="C400" s="230"/>
      <c r="D400" s="230"/>
    </row>
    <row r="401" spans="1:4">
      <c r="A401" s="262" t="s">
        <v>1100</v>
      </c>
      <c r="B401" s="265" t="s">
        <v>1101</v>
      </c>
      <c r="C401" s="230"/>
      <c r="D401" s="230"/>
    </row>
    <row r="402" spans="1:4">
      <c r="A402" s="262" t="s">
        <v>1102</v>
      </c>
      <c r="B402" s="265" t="s">
        <v>1103</v>
      </c>
      <c r="C402" s="230"/>
      <c r="D402" s="230"/>
    </row>
    <row r="403" spans="1:4">
      <c r="A403" s="262" t="s">
        <v>1104</v>
      </c>
      <c r="B403" s="265" t="s">
        <v>1105</v>
      </c>
      <c r="C403" s="230"/>
      <c r="D403" s="230"/>
    </row>
    <row r="404" spans="1:4">
      <c r="A404" s="262" t="s">
        <v>1106</v>
      </c>
      <c r="B404" s="265" t="s">
        <v>1107</v>
      </c>
      <c r="C404" s="230"/>
      <c r="D404" s="230"/>
    </row>
    <row r="405" spans="1:4">
      <c r="A405" s="262" t="s">
        <v>1108</v>
      </c>
      <c r="B405" s="265" t="s">
        <v>1109</v>
      </c>
      <c r="C405" s="230"/>
      <c r="D405" s="230"/>
    </row>
    <row r="406" spans="1:4">
      <c r="A406" s="262" t="s">
        <v>1110</v>
      </c>
      <c r="B406" s="265" t="s">
        <v>1111</v>
      </c>
      <c r="C406" s="230"/>
      <c r="D406" s="230"/>
    </row>
    <row r="407" spans="1:4">
      <c r="A407" s="262" t="s">
        <v>1112</v>
      </c>
      <c r="B407" s="265" t="s">
        <v>1113</v>
      </c>
      <c r="C407" s="230"/>
      <c r="D407" s="230"/>
    </row>
    <row r="408" spans="1:4">
      <c r="A408" s="262" t="s">
        <v>1114</v>
      </c>
      <c r="B408" s="265" t="s">
        <v>1115</v>
      </c>
      <c r="C408" s="230"/>
      <c r="D408" s="230"/>
    </row>
    <row r="409" spans="1:4">
      <c r="A409" s="262" t="s">
        <v>1116</v>
      </c>
      <c r="B409" s="265" t="s">
        <v>1117</v>
      </c>
      <c r="C409" s="230"/>
      <c r="D409" s="230"/>
    </row>
    <row r="410" spans="1:4">
      <c r="A410" s="262" t="s">
        <v>1118</v>
      </c>
      <c r="B410" s="265" t="s">
        <v>1119</v>
      </c>
      <c r="C410" s="230"/>
      <c r="D410" s="230"/>
    </row>
    <row r="411" spans="1:4">
      <c r="A411" s="262" t="s">
        <v>1120</v>
      </c>
      <c r="B411" s="263" t="s">
        <v>1121</v>
      </c>
      <c r="C411" s="230"/>
      <c r="D411" s="230"/>
    </row>
    <row r="412" spans="1:4">
      <c r="A412" s="262" t="s">
        <v>1122</v>
      </c>
      <c r="B412" s="263" t="s">
        <v>1123</v>
      </c>
      <c r="C412" s="230"/>
      <c r="D412" s="230"/>
    </row>
    <row r="413" spans="1:4">
      <c r="A413" s="262" t="s">
        <v>1124</v>
      </c>
      <c r="B413" s="263" t="s">
        <v>1125</v>
      </c>
      <c r="C413" s="230"/>
      <c r="D413" s="230"/>
    </row>
    <row r="414" spans="1:4">
      <c r="A414" s="262" t="s">
        <v>1126</v>
      </c>
      <c r="B414" s="263" t="s">
        <v>1127</v>
      </c>
      <c r="C414" s="230"/>
      <c r="D414" s="230"/>
    </row>
    <row r="415" spans="1:4">
      <c r="A415" s="262" t="s">
        <v>1128</v>
      </c>
      <c r="B415" s="263" t="s">
        <v>1129</v>
      </c>
      <c r="C415" s="230"/>
      <c r="D415" s="230"/>
    </row>
    <row r="416" spans="1:4">
      <c r="A416" s="262" t="s">
        <v>1130</v>
      </c>
      <c r="B416" s="263" t="s">
        <v>1131</v>
      </c>
      <c r="C416" s="230"/>
      <c r="D416" s="230"/>
    </row>
    <row r="417" spans="1:4">
      <c r="A417" s="262" t="s">
        <v>1132</v>
      </c>
      <c r="B417" s="270" t="s">
        <v>1133</v>
      </c>
      <c r="C417" s="230"/>
      <c r="D417" s="230"/>
    </row>
    <row r="418" spans="1:4">
      <c r="A418" s="262" t="s">
        <v>1134</v>
      </c>
      <c r="B418" s="263" t="s">
        <v>1135</v>
      </c>
      <c r="C418" s="230"/>
      <c r="D418" s="230"/>
    </row>
    <row r="419" spans="1:4">
      <c r="A419" s="262" t="s">
        <v>1136</v>
      </c>
      <c r="B419" s="263" t="s">
        <v>1137</v>
      </c>
      <c r="C419" s="230"/>
      <c r="D419" s="230"/>
    </row>
    <row r="420" spans="1:4">
      <c r="A420" s="262" t="s">
        <v>1138</v>
      </c>
      <c r="B420" s="263" t="s">
        <v>1139</v>
      </c>
      <c r="C420" s="230"/>
      <c r="D420" s="230"/>
    </row>
    <row r="421" spans="1:4">
      <c r="A421" s="262" t="s">
        <v>1140</v>
      </c>
      <c r="B421" s="263" t="s">
        <v>1141</v>
      </c>
      <c r="C421" s="230"/>
      <c r="D421" s="230"/>
    </row>
    <row r="422" spans="1:4">
      <c r="A422" s="262" t="s">
        <v>1142</v>
      </c>
      <c r="B422" s="263" t="s">
        <v>1143</v>
      </c>
      <c r="C422" s="230"/>
      <c r="D422" s="230"/>
    </row>
    <row r="423" spans="1:4">
      <c r="A423" s="262" t="s">
        <v>1144</v>
      </c>
      <c r="B423" s="263" t="s">
        <v>1145</v>
      </c>
      <c r="C423" s="230"/>
      <c r="D423" s="230"/>
    </row>
    <row r="424" spans="1:4">
      <c r="A424" s="262" t="s">
        <v>1146</v>
      </c>
      <c r="B424" s="263" t="s">
        <v>1147</v>
      </c>
      <c r="C424" s="230"/>
      <c r="D424" s="230"/>
    </row>
    <row r="425" spans="1:4">
      <c r="A425" s="262" t="s">
        <v>1148</v>
      </c>
      <c r="B425" s="263" t="s">
        <v>1149</v>
      </c>
      <c r="C425" s="230"/>
      <c r="D425" s="230"/>
    </row>
    <row r="426" spans="1:4">
      <c r="A426" s="262" t="s">
        <v>1150</v>
      </c>
      <c r="B426" s="263" t="s">
        <v>1151</v>
      </c>
      <c r="C426" s="230"/>
      <c r="D426" s="230"/>
    </row>
    <row r="427" spans="1:4">
      <c r="A427" s="262" t="s">
        <v>1152</v>
      </c>
      <c r="B427" s="263" t="s">
        <v>1153</v>
      </c>
      <c r="C427" s="230"/>
      <c r="D427" s="230"/>
    </row>
    <row r="428" spans="1:4" ht="18.75">
      <c r="A428" s="261">
        <v>9</v>
      </c>
      <c r="B428" s="267" t="s">
        <v>1154</v>
      </c>
      <c r="C428" s="260"/>
      <c r="D428" s="260"/>
    </row>
    <row r="429" spans="1:4">
      <c r="A429" s="262" t="s">
        <v>1155</v>
      </c>
      <c r="B429" s="270" t="s">
        <v>1156</v>
      </c>
      <c r="C429" s="230"/>
      <c r="D429" s="230"/>
    </row>
    <row r="430" spans="1:4">
      <c r="A430" s="262" t="s">
        <v>1157</v>
      </c>
      <c r="B430" s="270" t="s">
        <v>1158</v>
      </c>
      <c r="C430" s="230"/>
      <c r="D430" s="230"/>
    </row>
    <row r="431" spans="1:4">
      <c r="A431" s="262" t="s">
        <v>1159</v>
      </c>
      <c r="B431" s="270" t="s">
        <v>1160</v>
      </c>
      <c r="C431" s="230"/>
      <c r="D431" s="230"/>
    </row>
    <row r="432" spans="1:4">
      <c r="A432" s="262" t="s">
        <v>1161</v>
      </c>
      <c r="B432" s="263" t="s">
        <v>1162</v>
      </c>
      <c r="C432" s="230"/>
      <c r="D432" s="230"/>
    </row>
    <row r="433" spans="1:4">
      <c r="A433" s="262" t="s">
        <v>1163</v>
      </c>
      <c r="B433" s="263" t="s">
        <v>1164</v>
      </c>
      <c r="C433" s="230"/>
      <c r="D433" s="230"/>
    </row>
    <row r="434" spans="1:4">
      <c r="A434" s="262" t="s">
        <v>1165</v>
      </c>
      <c r="B434" s="263" t="s">
        <v>1166</v>
      </c>
      <c r="C434" s="230"/>
      <c r="D434" s="230"/>
    </row>
    <row r="435" spans="1:4">
      <c r="A435" s="262" t="s">
        <v>1167</v>
      </c>
      <c r="B435" s="263" t="s">
        <v>1168</v>
      </c>
      <c r="C435" s="230"/>
      <c r="D435" s="230"/>
    </row>
    <row r="436" spans="1:4">
      <c r="A436" s="262" t="s">
        <v>1169</v>
      </c>
      <c r="B436" s="263" t="s">
        <v>1170</v>
      </c>
      <c r="C436" s="230"/>
      <c r="D436" s="230"/>
    </row>
    <row r="437" spans="1:4">
      <c r="A437" s="262" t="s">
        <v>1171</v>
      </c>
      <c r="B437" s="263" t="s">
        <v>1172</v>
      </c>
      <c r="C437" s="230"/>
      <c r="D437" s="230"/>
    </row>
    <row r="438" spans="1:4">
      <c r="A438" s="262" t="s">
        <v>1173</v>
      </c>
      <c r="B438" s="263" t="s">
        <v>1174</v>
      </c>
      <c r="C438" s="230"/>
      <c r="D438" s="230"/>
    </row>
    <row r="439" spans="1:4" ht="25.5">
      <c r="A439" s="262" t="s">
        <v>1175</v>
      </c>
      <c r="B439" s="263" t="s">
        <v>1176</v>
      </c>
      <c r="C439" s="230"/>
      <c r="D439" s="230"/>
    </row>
    <row r="440" spans="1:4">
      <c r="A440" s="262" t="s">
        <v>1177</v>
      </c>
      <c r="B440" s="263" t="s">
        <v>1178</v>
      </c>
      <c r="C440" s="230"/>
      <c r="D440" s="230"/>
    </row>
    <row r="441" spans="1:4" ht="25.5">
      <c r="A441" s="262" t="s">
        <v>1179</v>
      </c>
      <c r="B441" s="263" t="s">
        <v>1180</v>
      </c>
      <c r="C441" s="230"/>
      <c r="D441" s="230"/>
    </row>
    <row r="442" spans="1:4" ht="25.5">
      <c r="A442" s="262" t="s">
        <v>1181</v>
      </c>
      <c r="B442" s="263" t="s">
        <v>1182</v>
      </c>
      <c r="C442" s="230"/>
      <c r="D442" s="230"/>
    </row>
    <row r="443" spans="1:4">
      <c r="A443" s="262" t="s">
        <v>1183</v>
      </c>
      <c r="B443" s="263" t="s">
        <v>1184</v>
      </c>
      <c r="C443" s="230"/>
      <c r="D443" s="230"/>
    </row>
    <row r="444" spans="1:4">
      <c r="A444" s="262" t="s">
        <v>1185</v>
      </c>
      <c r="B444" s="263" t="s">
        <v>1186</v>
      </c>
      <c r="C444" s="230"/>
      <c r="D444" s="230"/>
    </row>
    <row r="445" spans="1:4">
      <c r="A445" s="262" t="s">
        <v>1187</v>
      </c>
      <c r="B445" s="263" t="s">
        <v>1188</v>
      </c>
      <c r="C445" s="230"/>
      <c r="D445" s="230"/>
    </row>
    <row r="446" spans="1:4">
      <c r="A446" s="262" t="s">
        <v>1189</v>
      </c>
      <c r="B446" s="263" t="s">
        <v>1190</v>
      </c>
      <c r="C446" s="230"/>
      <c r="D446" s="230"/>
    </row>
    <row r="447" spans="1:4">
      <c r="A447" s="262" t="s">
        <v>1191</v>
      </c>
      <c r="B447" s="263" t="s">
        <v>1192</v>
      </c>
      <c r="C447" s="230"/>
      <c r="D447" s="230"/>
    </row>
    <row r="448" spans="1:4">
      <c r="A448" s="262" t="s">
        <v>1193</v>
      </c>
      <c r="B448" s="263" t="s">
        <v>1194</v>
      </c>
      <c r="C448" s="230"/>
      <c r="D448" s="230"/>
    </row>
    <row r="449" spans="1:4">
      <c r="A449" s="262" t="s">
        <v>1195</v>
      </c>
      <c r="B449" s="270" t="s">
        <v>1196</v>
      </c>
      <c r="C449" s="230"/>
      <c r="D449" s="230"/>
    </row>
    <row r="450" spans="1:4">
      <c r="A450" s="262" t="s">
        <v>1197</v>
      </c>
      <c r="B450" s="270" t="s">
        <v>1198</v>
      </c>
      <c r="C450" s="230"/>
      <c r="D450" s="230"/>
    </row>
    <row r="451" spans="1:4">
      <c r="A451" s="262" t="s">
        <v>1199</v>
      </c>
      <c r="B451" s="263" t="s">
        <v>1200</v>
      </c>
      <c r="C451" s="230"/>
      <c r="D451" s="230"/>
    </row>
    <row r="452" spans="1:4">
      <c r="A452" s="262" t="s">
        <v>1201</v>
      </c>
      <c r="B452" s="263" t="s">
        <v>1202</v>
      </c>
      <c r="C452" s="230"/>
      <c r="D452" s="230"/>
    </row>
    <row r="453" spans="1:4">
      <c r="A453" s="262" t="s">
        <v>1203</v>
      </c>
      <c r="B453" s="263" t="s">
        <v>1204</v>
      </c>
      <c r="C453" s="230"/>
      <c r="D453" s="230"/>
    </row>
    <row r="454" spans="1:4">
      <c r="A454" s="262" t="s">
        <v>1205</v>
      </c>
      <c r="B454" s="263" t="s">
        <v>1206</v>
      </c>
      <c r="C454" s="230"/>
      <c r="D454" s="230"/>
    </row>
    <row r="455" spans="1:4">
      <c r="A455" s="262" t="s">
        <v>1207</v>
      </c>
      <c r="B455" s="263" t="s">
        <v>1208</v>
      </c>
      <c r="C455" s="230"/>
      <c r="D455" s="230"/>
    </row>
    <row r="456" spans="1:4">
      <c r="A456" s="262" t="s">
        <v>1209</v>
      </c>
      <c r="B456" s="263" t="s">
        <v>1210</v>
      </c>
      <c r="C456" s="230"/>
      <c r="D456" s="230"/>
    </row>
    <row r="457" spans="1:4">
      <c r="A457" s="262" t="s">
        <v>1211</v>
      </c>
      <c r="B457" s="263" t="s">
        <v>1212</v>
      </c>
      <c r="C457" s="230"/>
      <c r="D457" s="230"/>
    </row>
    <row r="458" spans="1:4">
      <c r="A458" s="262" t="s">
        <v>1213</v>
      </c>
      <c r="B458" s="263" t="s">
        <v>1214</v>
      </c>
      <c r="C458" s="230"/>
      <c r="D458" s="230"/>
    </row>
    <row r="459" spans="1:4">
      <c r="A459" s="262" t="s">
        <v>1215</v>
      </c>
      <c r="B459" s="263" t="s">
        <v>1216</v>
      </c>
      <c r="C459" s="230"/>
      <c r="D459" s="230"/>
    </row>
    <row r="460" spans="1:4">
      <c r="A460" s="262" t="s">
        <v>1217</v>
      </c>
      <c r="B460" s="263" t="s">
        <v>1218</v>
      </c>
      <c r="C460" s="230"/>
      <c r="D460" s="230"/>
    </row>
    <row r="461" spans="1:4">
      <c r="A461" s="262" t="s">
        <v>1219</v>
      </c>
      <c r="B461" s="263" t="s">
        <v>1220</v>
      </c>
      <c r="C461" s="230"/>
      <c r="D461" s="230"/>
    </row>
    <row r="462" spans="1:4">
      <c r="A462" s="262" t="s">
        <v>1221</v>
      </c>
      <c r="B462" s="263" t="s">
        <v>1222</v>
      </c>
      <c r="C462" s="230"/>
      <c r="D462" s="230"/>
    </row>
    <row r="463" spans="1:4" ht="37.5">
      <c r="A463" s="261">
        <v>10</v>
      </c>
      <c r="B463" s="267" t="s">
        <v>1223</v>
      </c>
      <c r="C463" s="260"/>
      <c r="D463" s="260"/>
    </row>
    <row r="464" spans="1:4">
      <c r="A464" s="262" t="s">
        <v>1224</v>
      </c>
      <c r="B464" s="263" t="s">
        <v>1225</v>
      </c>
      <c r="C464" s="230"/>
      <c r="D464" s="230"/>
    </row>
    <row r="465" spans="1:4">
      <c r="A465" s="262" t="s">
        <v>1226</v>
      </c>
      <c r="B465" s="263" t="s">
        <v>1227</v>
      </c>
      <c r="C465" s="230"/>
      <c r="D465" s="230"/>
    </row>
    <row r="466" spans="1:4">
      <c r="A466" s="262" t="s">
        <v>1228</v>
      </c>
      <c r="B466" s="270" t="s">
        <v>1229</v>
      </c>
      <c r="C466" s="230"/>
      <c r="D466" s="230"/>
    </row>
    <row r="467" spans="1:4">
      <c r="A467" s="262" t="s">
        <v>1230</v>
      </c>
      <c r="B467" s="270" t="s">
        <v>1231</v>
      </c>
      <c r="C467" s="230"/>
      <c r="D467" s="230"/>
    </row>
    <row r="468" spans="1:4">
      <c r="A468" s="262" t="s">
        <v>1232</v>
      </c>
      <c r="B468" s="263" t="s">
        <v>1233</v>
      </c>
      <c r="C468" s="230"/>
      <c r="D468" s="230"/>
    </row>
    <row r="469" spans="1:4">
      <c r="A469" s="262" t="s">
        <v>1234</v>
      </c>
      <c r="B469" s="270" t="s">
        <v>1235</v>
      </c>
      <c r="C469" s="230"/>
      <c r="D469" s="230"/>
    </row>
    <row r="470" spans="1:4">
      <c r="A470" s="262" t="s">
        <v>1236</v>
      </c>
      <c r="B470" s="270" t="s">
        <v>1237</v>
      </c>
      <c r="C470" s="230"/>
      <c r="D470" s="230"/>
    </row>
    <row r="471" spans="1:4">
      <c r="A471" s="262" t="s">
        <v>1238</v>
      </c>
      <c r="B471" s="270" t="s">
        <v>1239</v>
      </c>
      <c r="C471" s="230"/>
      <c r="D471" s="230"/>
    </row>
    <row r="472" spans="1:4">
      <c r="A472" s="262" t="s">
        <v>1240</v>
      </c>
      <c r="B472" s="270" t="s">
        <v>1241</v>
      </c>
      <c r="C472" s="230"/>
      <c r="D472" s="230"/>
    </row>
    <row r="473" spans="1:4">
      <c r="A473" s="262" t="s">
        <v>1242</v>
      </c>
      <c r="B473" s="270" t="s">
        <v>1243</v>
      </c>
      <c r="C473" s="230"/>
      <c r="D473" s="230"/>
    </row>
    <row r="474" spans="1:4">
      <c r="A474" s="262" t="s">
        <v>1244</v>
      </c>
      <c r="B474" s="270" t="s">
        <v>1245</v>
      </c>
      <c r="C474" s="230"/>
      <c r="D474" s="230"/>
    </row>
    <row r="475" spans="1:4">
      <c r="A475" s="262" t="s">
        <v>1246</v>
      </c>
      <c r="B475" s="263" t="s">
        <v>1247</v>
      </c>
      <c r="C475" s="230"/>
      <c r="D475" s="230"/>
    </row>
    <row r="476" spans="1:4">
      <c r="A476" s="262" t="s">
        <v>1248</v>
      </c>
      <c r="B476" s="263" t="s">
        <v>1249</v>
      </c>
      <c r="C476" s="230"/>
      <c r="D476" s="230"/>
    </row>
    <row r="477" spans="1:4" ht="25.5">
      <c r="A477" s="262" t="s">
        <v>1250</v>
      </c>
      <c r="B477" s="270" t="s">
        <v>1251</v>
      </c>
      <c r="C477" s="230"/>
      <c r="D477" s="230"/>
    </row>
    <row r="478" spans="1:4" ht="25.5">
      <c r="A478" s="262" t="s">
        <v>1252</v>
      </c>
      <c r="B478" s="270" t="s">
        <v>1253</v>
      </c>
      <c r="C478" s="230"/>
      <c r="D478" s="230"/>
    </row>
    <row r="479" spans="1:4">
      <c r="A479" s="262" t="s">
        <v>1254</v>
      </c>
      <c r="B479" s="270" t="s">
        <v>1255</v>
      </c>
      <c r="C479" s="230"/>
      <c r="D479" s="230"/>
    </row>
    <row r="480" spans="1:4">
      <c r="A480" s="262" t="s">
        <v>1256</v>
      </c>
      <c r="B480" s="270" t="s">
        <v>1257</v>
      </c>
      <c r="C480" s="230"/>
      <c r="D480" s="230"/>
    </row>
    <row r="481" spans="1:4">
      <c r="A481" s="262" t="s">
        <v>1258</v>
      </c>
      <c r="B481" s="270" t="s">
        <v>1259</v>
      </c>
      <c r="C481" s="230"/>
      <c r="D481" s="230"/>
    </row>
    <row r="482" spans="1:4">
      <c r="A482" s="262" t="s">
        <v>1260</v>
      </c>
      <c r="B482" s="270" t="s">
        <v>1261</v>
      </c>
      <c r="C482" s="230"/>
      <c r="D482" s="230"/>
    </row>
    <row r="483" spans="1:4">
      <c r="A483" s="262" t="s">
        <v>1262</v>
      </c>
      <c r="B483" s="263" t="s">
        <v>1263</v>
      </c>
      <c r="C483" s="230"/>
      <c r="D483" s="230"/>
    </row>
    <row r="484" spans="1:4">
      <c r="A484" s="262" t="s">
        <v>1264</v>
      </c>
      <c r="B484" s="263" t="s">
        <v>1265</v>
      </c>
      <c r="C484" s="230"/>
      <c r="D484" s="230"/>
    </row>
    <row r="485" spans="1:4">
      <c r="A485" s="262" t="s">
        <v>1266</v>
      </c>
      <c r="B485" s="263" t="s">
        <v>1267</v>
      </c>
      <c r="C485" s="230"/>
      <c r="D485" s="230"/>
    </row>
    <row r="486" spans="1:4">
      <c r="A486" s="262" t="s">
        <v>1268</v>
      </c>
      <c r="B486" s="263" t="s">
        <v>1269</v>
      </c>
      <c r="C486" s="230"/>
      <c r="D486" s="230"/>
    </row>
    <row r="487" spans="1:4">
      <c r="A487" s="262" t="s">
        <v>1270</v>
      </c>
      <c r="B487" s="263" t="s">
        <v>1271</v>
      </c>
      <c r="C487" s="230"/>
      <c r="D487" s="230"/>
    </row>
    <row r="488" spans="1:4">
      <c r="A488" s="262" t="s">
        <v>1272</v>
      </c>
      <c r="B488" s="270" t="s">
        <v>1273</v>
      </c>
      <c r="C488" s="230"/>
      <c r="D488" s="230"/>
    </row>
    <row r="489" spans="1:4">
      <c r="A489" s="262" t="s">
        <v>1274</v>
      </c>
      <c r="B489" s="270" t="s">
        <v>1275</v>
      </c>
      <c r="C489" s="230"/>
      <c r="D489" s="230"/>
    </row>
    <row r="490" spans="1:4">
      <c r="A490" s="262" t="s">
        <v>1276</v>
      </c>
      <c r="B490" s="263" t="s">
        <v>1277</v>
      </c>
      <c r="C490" s="230"/>
      <c r="D490" s="230"/>
    </row>
    <row r="491" spans="1:4">
      <c r="A491" s="262" t="s">
        <v>1278</v>
      </c>
      <c r="B491" s="263" t="s">
        <v>1279</v>
      </c>
      <c r="C491" s="230"/>
      <c r="D491" s="230"/>
    </row>
    <row r="492" spans="1:4" ht="18.75">
      <c r="A492" s="261">
        <v>11</v>
      </c>
      <c r="B492" s="267" t="s">
        <v>1280</v>
      </c>
      <c r="C492" s="260"/>
      <c r="D492" s="260"/>
    </row>
    <row r="493" spans="1:4">
      <c r="A493" s="262" t="s">
        <v>1281</v>
      </c>
      <c r="B493" s="263" t="s">
        <v>1282</v>
      </c>
      <c r="C493" s="230"/>
      <c r="D493" s="230"/>
    </row>
    <row r="494" spans="1:4">
      <c r="A494" s="262" t="s">
        <v>1283</v>
      </c>
      <c r="B494" s="263" t="s">
        <v>1284</v>
      </c>
      <c r="C494" s="230"/>
      <c r="D494" s="230"/>
    </row>
    <row r="495" spans="1:4">
      <c r="A495" s="262" t="s">
        <v>1285</v>
      </c>
      <c r="B495" s="263" t="s">
        <v>1286</v>
      </c>
      <c r="C495" s="230"/>
      <c r="D495" s="230"/>
    </row>
    <row r="496" spans="1:4">
      <c r="A496" s="262" t="s">
        <v>1287</v>
      </c>
      <c r="B496" s="263" t="s">
        <v>1288</v>
      </c>
      <c r="C496" s="230"/>
      <c r="D496" s="230"/>
    </row>
    <row r="497" spans="1:4" ht="25.5">
      <c r="A497" s="262" t="s">
        <v>1289</v>
      </c>
      <c r="B497" s="263" t="s">
        <v>1290</v>
      </c>
      <c r="C497" s="230"/>
      <c r="D497" s="230"/>
    </row>
    <row r="498" spans="1:4" ht="25.5">
      <c r="A498" s="262" t="s">
        <v>1291</v>
      </c>
      <c r="B498" s="263" t="s">
        <v>1292</v>
      </c>
      <c r="C498" s="230"/>
      <c r="D498" s="230"/>
    </row>
    <row r="499" spans="1:4" ht="25.5">
      <c r="A499" s="262" t="s">
        <v>1293</v>
      </c>
      <c r="B499" s="263" t="s">
        <v>1294</v>
      </c>
      <c r="C499" s="230"/>
      <c r="D499" s="230"/>
    </row>
    <row r="500" spans="1:4">
      <c r="A500" s="262" t="s">
        <v>1295</v>
      </c>
      <c r="B500" s="263" t="s">
        <v>1296</v>
      </c>
      <c r="C500" s="230"/>
      <c r="D500" s="230"/>
    </row>
    <row r="501" spans="1:4">
      <c r="A501" s="262" t="s">
        <v>1297</v>
      </c>
      <c r="B501" s="263" t="s">
        <v>1298</v>
      </c>
      <c r="C501" s="230"/>
      <c r="D501" s="230"/>
    </row>
    <row r="502" spans="1:4">
      <c r="A502" s="262" t="s">
        <v>1299</v>
      </c>
      <c r="B502" s="263" t="s">
        <v>1300</v>
      </c>
      <c r="C502" s="230"/>
      <c r="D502" s="230"/>
    </row>
    <row r="503" spans="1:4">
      <c r="A503" s="262" t="s">
        <v>1301</v>
      </c>
      <c r="B503" s="263" t="s">
        <v>1302</v>
      </c>
      <c r="C503" s="230"/>
      <c r="D503" s="230"/>
    </row>
    <row r="504" spans="1:4">
      <c r="A504" s="262" t="s">
        <v>1303</v>
      </c>
      <c r="B504" s="263" t="s">
        <v>1304</v>
      </c>
      <c r="C504" s="230"/>
      <c r="D504" s="230"/>
    </row>
    <row r="505" spans="1:4">
      <c r="A505" s="262" t="s">
        <v>1305</v>
      </c>
      <c r="B505" s="263" t="s">
        <v>1306</v>
      </c>
      <c r="C505" s="230"/>
      <c r="D505" s="230"/>
    </row>
    <row r="506" spans="1:4">
      <c r="A506" s="262" t="s">
        <v>1307</v>
      </c>
      <c r="B506" s="263" t="s">
        <v>1308</v>
      </c>
      <c r="C506" s="230"/>
      <c r="D506" s="230"/>
    </row>
    <row r="507" spans="1:4">
      <c r="A507" s="262" t="s">
        <v>1309</v>
      </c>
      <c r="B507" s="263" t="s">
        <v>1310</v>
      </c>
      <c r="C507" s="230"/>
      <c r="D507" s="230"/>
    </row>
    <row r="508" spans="1:4">
      <c r="A508" s="262" t="s">
        <v>1311</v>
      </c>
      <c r="B508" s="263" t="s">
        <v>1312</v>
      </c>
      <c r="C508" s="230"/>
      <c r="D508" s="230"/>
    </row>
    <row r="509" spans="1:4">
      <c r="A509" s="262" t="s">
        <v>1313</v>
      </c>
      <c r="B509" s="263" t="s">
        <v>1314</v>
      </c>
      <c r="C509" s="230"/>
      <c r="D509" s="230"/>
    </row>
    <row r="510" spans="1:4">
      <c r="A510" s="262" t="s">
        <v>1315</v>
      </c>
      <c r="B510" s="263" t="s">
        <v>1316</v>
      </c>
      <c r="C510" s="230"/>
      <c r="D510" s="230"/>
    </row>
    <row r="511" spans="1:4">
      <c r="A511" s="262" t="s">
        <v>1317</v>
      </c>
      <c r="B511" s="263" t="s">
        <v>1318</v>
      </c>
      <c r="C511" s="230"/>
      <c r="D511" s="230"/>
    </row>
    <row r="512" spans="1:4">
      <c r="A512" s="262" t="s">
        <v>1319</v>
      </c>
      <c r="B512" s="263" t="s">
        <v>1320</v>
      </c>
      <c r="C512" s="230"/>
      <c r="D512" s="230"/>
    </row>
    <row r="513" spans="1:4">
      <c r="A513" s="262" t="s">
        <v>1321</v>
      </c>
      <c r="B513" s="263" t="s">
        <v>1322</v>
      </c>
      <c r="C513" s="230"/>
      <c r="D513" s="230"/>
    </row>
    <row r="514" spans="1:4">
      <c r="A514" s="262" t="s">
        <v>1323</v>
      </c>
      <c r="B514" s="263" t="s">
        <v>1324</v>
      </c>
      <c r="C514" s="230"/>
      <c r="D514" s="230"/>
    </row>
    <row r="515" spans="1:4">
      <c r="A515" s="262" t="s">
        <v>1325</v>
      </c>
      <c r="B515" s="263" t="s">
        <v>1326</v>
      </c>
      <c r="C515" s="230"/>
      <c r="D515" s="230"/>
    </row>
    <row r="516" spans="1:4">
      <c r="A516" s="262" t="s">
        <v>1327</v>
      </c>
      <c r="B516" s="263" t="s">
        <v>1328</v>
      </c>
      <c r="C516" s="230"/>
      <c r="D516" s="230"/>
    </row>
    <row r="517" spans="1:4">
      <c r="A517" s="262" t="s">
        <v>1329</v>
      </c>
      <c r="B517" s="263" t="s">
        <v>1330</v>
      </c>
      <c r="C517" s="230"/>
      <c r="D517" s="230"/>
    </row>
    <row r="518" spans="1:4">
      <c r="A518" s="262" t="s">
        <v>1331</v>
      </c>
      <c r="B518" s="263" t="s">
        <v>1332</v>
      </c>
      <c r="C518" s="230"/>
      <c r="D518" s="230"/>
    </row>
    <row r="519" spans="1:4">
      <c r="A519" s="262" t="s">
        <v>1333</v>
      </c>
      <c r="B519" s="263" t="s">
        <v>1334</v>
      </c>
      <c r="C519" s="230"/>
      <c r="D519" s="230"/>
    </row>
    <row r="520" spans="1:4">
      <c r="A520" s="262" t="s">
        <v>1335</v>
      </c>
      <c r="B520" s="263" t="s">
        <v>1336</v>
      </c>
      <c r="C520" s="230"/>
      <c r="D520" s="230"/>
    </row>
    <row r="521" spans="1:4">
      <c r="A521" s="262" t="s">
        <v>1337</v>
      </c>
      <c r="B521" s="263" t="s">
        <v>1338</v>
      </c>
      <c r="C521" s="230"/>
      <c r="D521" s="230"/>
    </row>
    <row r="522" spans="1:4">
      <c r="A522" s="262" t="s">
        <v>1339</v>
      </c>
      <c r="B522" s="263" t="s">
        <v>1340</v>
      </c>
      <c r="C522" s="230"/>
      <c r="D522" s="230"/>
    </row>
    <row r="523" spans="1:4">
      <c r="A523" s="262" t="s">
        <v>1341</v>
      </c>
      <c r="B523" s="263" t="s">
        <v>1342</v>
      </c>
      <c r="C523" s="230"/>
      <c r="D523" s="230"/>
    </row>
    <row r="524" spans="1:4">
      <c r="A524" s="262" t="s">
        <v>1343</v>
      </c>
      <c r="B524" s="263" t="s">
        <v>1344</v>
      </c>
      <c r="C524" s="230"/>
      <c r="D524" s="230"/>
    </row>
    <row r="525" spans="1:4">
      <c r="A525" s="262" t="s">
        <v>1345</v>
      </c>
      <c r="B525" s="263" t="s">
        <v>1346</v>
      </c>
      <c r="C525" s="230"/>
      <c r="D525" s="230"/>
    </row>
    <row r="526" spans="1:4">
      <c r="A526" s="262" t="s">
        <v>1347</v>
      </c>
      <c r="B526" s="263" t="s">
        <v>1348</v>
      </c>
      <c r="C526" s="230"/>
      <c r="D526" s="230"/>
    </row>
    <row r="527" spans="1:4">
      <c r="A527" s="262" t="s">
        <v>1349</v>
      </c>
      <c r="B527" s="263" t="s">
        <v>1350</v>
      </c>
      <c r="C527" s="230"/>
      <c r="D527" s="230"/>
    </row>
    <row r="528" spans="1:4">
      <c r="A528" s="262" t="s">
        <v>1351</v>
      </c>
      <c r="B528" s="263" t="s">
        <v>1352</v>
      </c>
      <c r="C528" s="230"/>
      <c r="D528" s="230"/>
    </row>
    <row r="529" spans="1:4">
      <c r="A529" s="262" t="s">
        <v>1353</v>
      </c>
      <c r="B529" s="263" t="s">
        <v>1354</v>
      </c>
      <c r="C529" s="230"/>
      <c r="D529" s="230"/>
    </row>
    <row r="530" spans="1:4" ht="18.75">
      <c r="A530" s="261">
        <v>12</v>
      </c>
      <c r="B530" s="267" t="s">
        <v>1355</v>
      </c>
      <c r="C530" s="260"/>
      <c r="D530" s="260"/>
    </row>
    <row r="531" spans="1:4">
      <c r="A531" s="262" t="s">
        <v>1356</v>
      </c>
      <c r="B531" s="270" t="s">
        <v>1357</v>
      </c>
      <c r="C531" s="230"/>
      <c r="D531" s="230"/>
    </row>
    <row r="532" spans="1:4">
      <c r="A532" s="262" t="s">
        <v>1358</v>
      </c>
      <c r="B532" s="270" t="s">
        <v>1359</v>
      </c>
      <c r="C532" s="230"/>
      <c r="D532" s="230"/>
    </row>
    <row r="533" spans="1:4">
      <c r="A533" s="262" t="s">
        <v>1360</v>
      </c>
      <c r="B533" s="263" t="s">
        <v>1361</v>
      </c>
      <c r="C533" s="230"/>
      <c r="D533" s="230"/>
    </row>
    <row r="534" spans="1:4">
      <c r="A534" s="262" t="s">
        <v>1362</v>
      </c>
      <c r="B534" s="263" t="s">
        <v>1363</v>
      </c>
      <c r="C534" s="230"/>
      <c r="D534" s="230"/>
    </row>
    <row r="535" spans="1:4">
      <c r="A535" s="262" t="s">
        <v>1364</v>
      </c>
      <c r="B535" s="263" t="s">
        <v>1365</v>
      </c>
      <c r="C535" s="230"/>
      <c r="D535" s="230"/>
    </row>
    <row r="536" spans="1:4">
      <c r="A536" s="262" t="s">
        <v>1366</v>
      </c>
      <c r="B536" s="263" t="s">
        <v>1367</v>
      </c>
      <c r="C536" s="230"/>
      <c r="D536" s="230"/>
    </row>
    <row r="537" spans="1:4">
      <c r="A537" s="262" t="s">
        <v>1368</v>
      </c>
      <c r="B537" s="263" t="s">
        <v>1369</v>
      </c>
      <c r="C537" s="230"/>
      <c r="D537" s="230"/>
    </row>
    <row r="538" spans="1:4">
      <c r="A538" s="262" t="s">
        <v>1370</v>
      </c>
      <c r="B538" s="263" t="s">
        <v>1371</v>
      </c>
      <c r="C538" s="230"/>
      <c r="D538" s="230"/>
    </row>
    <row r="539" spans="1:4">
      <c r="A539" s="262" t="s">
        <v>1372</v>
      </c>
      <c r="B539" s="263" t="s">
        <v>1373</v>
      </c>
      <c r="C539" s="230"/>
      <c r="D539" s="230"/>
    </row>
    <row r="540" spans="1:4">
      <c r="A540" s="262" t="s">
        <v>1374</v>
      </c>
      <c r="B540" s="263" t="s">
        <v>1375</v>
      </c>
      <c r="C540" s="230"/>
      <c r="D540" s="230"/>
    </row>
    <row r="541" spans="1:4">
      <c r="A541" s="262" t="s">
        <v>1376</v>
      </c>
      <c r="B541" s="263" t="s">
        <v>1377</v>
      </c>
      <c r="C541" s="230"/>
      <c r="D541" s="230"/>
    </row>
    <row r="542" spans="1:4">
      <c r="A542" s="262" t="s">
        <v>1378</v>
      </c>
      <c r="B542" s="263" t="s">
        <v>1379</v>
      </c>
      <c r="C542" s="230"/>
      <c r="D542" s="230"/>
    </row>
    <row r="543" spans="1:4">
      <c r="A543" s="262" t="s">
        <v>1380</v>
      </c>
      <c r="B543" s="270" t="s">
        <v>1381</v>
      </c>
      <c r="C543" s="230"/>
      <c r="D543" s="230"/>
    </row>
    <row r="544" spans="1:4">
      <c r="A544" s="262" t="s">
        <v>1382</v>
      </c>
      <c r="B544" s="263" t="s">
        <v>1383</v>
      </c>
      <c r="C544" s="230"/>
      <c r="D544" s="230"/>
    </row>
    <row r="545" spans="1:4">
      <c r="A545" s="262" t="s">
        <v>1384</v>
      </c>
      <c r="B545" s="263" t="s">
        <v>1385</v>
      </c>
      <c r="C545" s="230"/>
      <c r="D545" s="230"/>
    </row>
    <row r="546" spans="1:4">
      <c r="A546" s="262" t="s">
        <v>1386</v>
      </c>
      <c r="B546" s="263" t="s">
        <v>1387</v>
      </c>
      <c r="C546" s="230"/>
      <c r="D546" s="230"/>
    </row>
    <row r="547" spans="1:4" ht="18.75">
      <c r="A547" s="261">
        <v>13</v>
      </c>
      <c r="B547" s="267" t="s">
        <v>1388</v>
      </c>
      <c r="C547" s="260"/>
      <c r="D547" s="260"/>
    </row>
    <row r="548" spans="1:4">
      <c r="A548" s="262" t="s">
        <v>1389</v>
      </c>
      <c r="B548" s="263" t="s">
        <v>1390</v>
      </c>
      <c r="C548" s="230"/>
      <c r="D548" s="230"/>
    </row>
    <row r="549" spans="1:4">
      <c r="A549" s="262" t="s">
        <v>1391</v>
      </c>
      <c r="B549" s="263" t="s">
        <v>1392</v>
      </c>
      <c r="C549" s="230"/>
      <c r="D549" s="230"/>
    </row>
    <row r="550" spans="1:4">
      <c r="A550" s="262" t="s">
        <v>1393</v>
      </c>
      <c r="B550" s="263" t="s">
        <v>1394</v>
      </c>
      <c r="C550" s="230"/>
      <c r="D550" s="230"/>
    </row>
    <row r="551" spans="1:4" ht="25.5">
      <c r="A551" s="262" t="s">
        <v>1395</v>
      </c>
      <c r="B551" s="263" t="s">
        <v>1396</v>
      </c>
      <c r="C551" s="230"/>
      <c r="D551" s="230"/>
    </row>
    <row r="552" spans="1:4" ht="25.5">
      <c r="A552" s="262" t="s">
        <v>1397</v>
      </c>
      <c r="B552" s="263" t="s">
        <v>1398</v>
      </c>
      <c r="C552" s="230"/>
      <c r="D552" s="230"/>
    </row>
    <row r="553" spans="1:4" ht="25.5">
      <c r="A553" s="262" t="s">
        <v>1399</v>
      </c>
      <c r="B553" s="263" t="s">
        <v>1400</v>
      </c>
      <c r="C553" s="230"/>
      <c r="D553" s="230"/>
    </row>
    <row r="554" spans="1:4" ht="25.5">
      <c r="A554" s="262" t="s">
        <v>1401</v>
      </c>
      <c r="B554" s="263" t="s">
        <v>1402</v>
      </c>
      <c r="C554" s="230"/>
      <c r="D554" s="230"/>
    </row>
    <row r="555" spans="1:4">
      <c r="A555" s="262" t="s">
        <v>1403</v>
      </c>
      <c r="B555" s="263" t="s">
        <v>1404</v>
      </c>
      <c r="C555" s="230"/>
      <c r="D555" s="230"/>
    </row>
    <row r="556" spans="1:4">
      <c r="A556" s="262" t="s">
        <v>1405</v>
      </c>
      <c r="B556" s="263" t="s">
        <v>1406</v>
      </c>
      <c r="C556" s="230"/>
      <c r="D556" s="230"/>
    </row>
    <row r="557" spans="1:4">
      <c r="A557" s="262" t="s">
        <v>1407</v>
      </c>
      <c r="B557" s="263" t="s">
        <v>1408</v>
      </c>
      <c r="C557" s="230"/>
      <c r="D557" s="230"/>
    </row>
    <row r="558" spans="1:4">
      <c r="A558" s="262" t="s">
        <v>1409</v>
      </c>
      <c r="B558" s="263" t="s">
        <v>1410</v>
      </c>
      <c r="C558" s="230"/>
      <c r="D558" s="230"/>
    </row>
    <row r="559" spans="1:4">
      <c r="A559" s="262" t="s">
        <v>1411</v>
      </c>
      <c r="B559" s="263" t="s">
        <v>1412</v>
      </c>
      <c r="C559" s="230"/>
      <c r="D559" s="230"/>
    </row>
    <row r="560" spans="1:4">
      <c r="A560" s="266" t="s">
        <v>1413</v>
      </c>
      <c r="B560" s="270" t="s">
        <v>1414</v>
      </c>
      <c r="C560" s="230"/>
      <c r="D560" s="230"/>
    </row>
    <row r="561" spans="1:4">
      <c r="A561" s="266" t="s">
        <v>1415</v>
      </c>
      <c r="B561" s="270" t="s">
        <v>1416</v>
      </c>
      <c r="C561" s="230"/>
      <c r="D561" s="230"/>
    </row>
    <row r="562" spans="1:4">
      <c r="A562" s="262" t="s">
        <v>1417</v>
      </c>
      <c r="B562" s="263" t="s">
        <v>1418</v>
      </c>
      <c r="C562" s="230"/>
      <c r="D562" s="230"/>
    </row>
    <row r="563" spans="1:4">
      <c r="A563" s="262" t="s">
        <v>1419</v>
      </c>
      <c r="B563" s="263" t="s">
        <v>1420</v>
      </c>
      <c r="C563" s="230"/>
      <c r="D563" s="230"/>
    </row>
    <row r="564" spans="1:4">
      <c r="A564" s="262" t="s">
        <v>1421</v>
      </c>
      <c r="B564" s="263" t="s">
        <v>1422</v>
      </c>
      <c r="C564" s="230"/>
      <c r="D564" s="230"/>
    </row>
    <row r="565" spans="1:4">
      <c r="A565" s="262" t="s">
        <v>1423</v>
      </c>
      <c r="B565" s="270" t="s">
        <v>1424</v>
      </c>
      <c r="C565" s="230"/>
      <c r="D565" s="230"/>
    </row>
    <row r="566" spans="1:4" ht="18.75">
      <c r="A566" s="261">
        <v>14</v>
      </c>
      <c r="B566" s="267" t="s">
        <v>1425</v>
      </c>
      <c r="C566" s="260"/>
      <c r="D566" s="260"/>
    </row>
    <row r="567" spans="1:4">
      <c r="A567" s="262" t="s">
        <v>1426</v>
      </c>
      <c r="B567" s="263" t="s">
        <v>1427</v>
      </c>
      <c r="C567" s="230"/>
      <c r="D567" s="230"/>
    </row>
    <row r="568" spans="1:4">
      <c r="A568" s="262" t="s">
        <v>1428</v>
      </c>
      <c r="B568" s="263" t="s">
        <v>1429</v>
      </c>
      <c r="C568" s="230"/>
      <c r="D568" s="230"/>
    </row>
    <row r="569" spans="1:4">
      <c r="A569" s="262" t="s">
        <v>1430</v>
      </c>
      <c r="B569" s="263" t="s">
        <v>1431</v>
      </c>
      <c r="C569" s="230"/>
      <c r="D569" s="230"/>
    </row>
    <row r="570" spans="1:4">
      <c r="A570" s="262" t="s">
        <v>1432</v>
      </c>
      <c r="B570" s="263" t="s">
        <v>1433</v>
      </c>
      <c r="C570" s="230"/>
      <c r="D570" s="230"/>
    </row>
    <row r="571" spans="1:4">
      <c r="A571" s="262" t="s">
        <v>1434</v>
      </c>
      <c r="B571" s="270" t="s">
        <v>1435</v>
      </c>
      <c r="C571" s="230"/>
      <c r="D571" s="230"/>
    </row>
    <row r="572" spans="1:4">
      <c r="A572" s="262" t="s">
        <v>1436</v>
      </c>
      <c r="B572" s="270" t="s">
        <v>1437</v>
      </c>
      <c r="C572" s="230"/>
      <c r="D572" s="230"/>
    </row>
    <row r="573" spans="1:4" ht="25.5">
      <c r="A573" s="262" t="s">
        <v>1438</v>
      </c>
      <c r="B573" s="270" t="s">
        <v>1439</v>
      </c>
      <c r="C573" s="230"/>
      <c r="D573" s="230"/>
    </row>
    <row r="574" spans="1:4" ht="25.5">
      <c r="A574" s="262" t="s">
        <v>1440</v>
      </c>
      <c r="B574" s="270" t="s">
        <v>1441</v>
      </c>
      <c r="C574" s="230"/>
      <c r="D574" s="230"/>
    </row>
    <row r="575" spans="1:4">
      <c r="A575" s="262" t="s">
        <v>1442</v>
      </c>
      <c r="B575" s="263" t="s">
        <v>1443</v>
      </c>
      <c r="C575" s="230"/>
      <c r="D575" s="230"/>
    </row>
    <row r="576" spans="1:4">
      <c r="A576" s="271" t="s">
        <v>1444</v>
      </c>
      <c r="B576" s="272" t="s">
        <v>1445</v>
      </c>
      <c r="C576" s="230"/>
      <c r="D576" s="230"/>
    </row>
    <row r="577" spans="1:4">
      <c r="A577" s="271" t="s">
        <v>1446</v>
      </c>
      <c r="B577" s="272" t="s">
        <v>1447</v>
      </c>
      <c r="C577" s="230"/>
      <c r="D577" s="230"/>
    </row>
    <row r="578" spans="1:4">
      <c r="A578" s="271" t="s">
        <v>1448</v>
      </c>
      <c r="B578" s="272" t="s">
        <v>1449</v>
      </c>
      <c r="C578" s="230"/>
      <c r="D578" s="230"/>
    </row>
    <row r="579" spans="1:4">
      <c r="A579" s="271" t="s">
        <v>1450</v>
      </c>
      <c r="B579" s="272" t="s">
        <v>1451</v>
      </c>
      <c r="C579" s="230"/>
      <c r="D579" s="230"/>
    </row>
    <row r="580" spans="1:4">
      <c r="A580" s="271" t="s">
        <v>1452</v>
      </c>
      <c r="B580" s="272" t="s">
        <v>1453</v>
      </c>
      <c r="C580" s="230"/>
      <c r="D580" s="230"/>
    </row>
    <row r="581" spans="1:4" ht="18.75">
      <c r="A581" s="261">
        <v>15</v>
      </c>
      <c r="B581" s="267" t="s">
        <v>1454</v>
      </c>
      <c r="C581" s="260"/>
      <c r="D581" s="260"/>
    </row>
    <row r="582" spans="1:4" ht="25.5">
      <c r="A582" s="262" t="s">
        <v>1455</v>
      </c>
      <c r="B582" s="263" t="s">
        <v>1456</v>
      </c>
      <c r="C582" s="230"/>
      <c r="D582" s="230"/>
    </row>
    <row r="583" spans="1:4">
      <c r="A583" s="262" t="s">
        <v>1457</v>
      </c>
      <c r="B583" s="263" t="s">
        <v>1458</v>
      </c>
      <c r="C583" s="230"/>
      <c r="D583" s="230"/>
    </row>
    <row r="584" spans="1:4">
      <c r="A584" s="262" t="s">
        <v>1459</v>
      </c>
      <c r="B584" s="263" t="s">
        <v>1460</v>
      </c>
      <c r="C584" s="230"/>
      <c r="D584" s="230"/>
    </row>
    <row r="585" spans="1:4">
      <c r="A585" s="262" t="s">
        <v>1461</v>
      </c>
      <c r="B585" s="263" t="s">
        <v>1462</v>
      </c>
      <c r="C585" s="230"/>
      <c r="D585" s="230"/>
    </row>
    <row r="586" spans="1:4">
      <c r="A586" s="262" t="s">
        <v>1463</v>
      </c>
      <c r="B586" s="263" t="s">
        <v>1464</v>
      </c>
      <c r="C586" s="230"/>
      <c r="D586" s="230"/>
    </row>
    <row r="587" spans="1:4" ht="25.5">
      <c r="A587" s="262" t="s">
        <v>1465</v>
      </c>
      <c r="B587" s="263" t="s">
        <v>1466</v>
      </c>
      <c r="C587" s="230"/>
      <c r="D587" s="230"/>
    </row>
    <row r="588" spans="1:4" ht="25.5">
      <c r="A588" s="262" t="s">
        <v>1467</v>
      </c>
      <c r="B588" s="263" t="s">
        <v>1468</v>
      </c>
      <c r="C588" s="230"/>
      <c r="D588" s="230"/>
    </row>
    <row r="589" spans="1:4" ht="25.5">
      <c r="A589" s="262" t="s">
        <v>1469</v>
      </c>
      <c r="B589" s="263" t="s">
        <v>1470</v>
      </c>
      <c r="C589" s="230"/>
      <c r="D589" s="230"/>
    </row>
    <row r="590" spans="1:4" ht="25.5">
      <c r="A590" s="262" t="s">
        <v>1471</v>
      </c>
      <c r="B590" s="263" t="s">
        <v>1472</v>
      </c>
      <c r="C590" s="230"/>
      <c r="D590" s="230"/>
    </row>
    <row r="591" spans="1:4">
      <c r="A591" s="262" t="s">
        <v>1473</v>
      </c>
      <c r="B591" s="263" t="s">
        <v>1474</v>
      </c>
      <c r="C591" s="230"/>
      <c r="D591" s="230"/>
    </row>
    <row r="592" spans="1:4">
      <c r="A592" s="262" t="s">
        <v>1475</v>
      </c>
      <c r="B592" s="263" t="s">
        <v>1476</v>
      </c>
      <c r="C592" s="230"/>
      <c r="D592" s="230"/>
    </row>
    <row r="593" spans="1:4">
      <c r="A593" s="262" t="s">
        <v>1477</v>
      </c>
      <c r="B593" s="263" t="s">
        <v>1478</v>
      </c>
      <c r="C593" s="230"/>
      <c r="D593" s="230"/>
    </row>
    <row r="594" spans="1:4">
      <c r="A594" s="262" t="s">
        <v>1479</v>
      </c>
      <c r="B594" s="263" t="s">
        <v>1480</v>
      </c>
      <c r="C594" s="230"/>
      <c r="D594" s="230"/>
    </row>
    <row r="595" spans="1:4" ht="25.5">
      <c r="A595" s="262" t="s">
        <v>1481</v>
      </c>
      <c r="B595" s="263" t="s">
        <v>1482</v>
      </c>
      <c r="C595" s="230"/>
      <c r="D595" s="230"/>
    </row>
    <row r="596" spans="1:4" ht="25.5">
      <c r="A596" s="262" t="s">
        <v>1483</v>
      </c>
      <c r="B596" s="263" t="s">
        <v>1484</v>
      </c>
      <c r="C596" s="230"/>
      <c r="D596" s="230"/>
    </row>
    <row r="597" spans="1:4" ht="25.5">
      <c r="A597" s="262" t="s">
        <v>1485</v>
      </c>
      <c r="B597" s="263" t="s">
        <v>1486</v>
      </c>
      <c r="C597" s="230"/>
      <c r="D597" s="230"/>
    </row>
    <row r="598" spans="1:4" ht="25.5">
      <c r="A598" s="262" t="s">
        <v>1487</v>
      </c>
      <c r="B598" s="263" t="s">
        <v>1488</v>
      </c>
      <c r="C598" s="230"/>
      <c r="D598" s="230"/>
    </row>
    <row r="599" spans="1:4" ht="25.5">
      <c r="A599" s="262" t="s">
        <v>1489</v>
      </c>
      <c r="B599" s="263" t="s">
        <v>1490</v>
      </c>
      <c r="C599" s="230"/>
      <c r="D599" s="230"/>
    </row>
    <row r="600" spans="1:4" ht="25.5">
      <c r="A600" s="262" t="s">
        <v>1491</v>
      </c>
      <c r="B600" s="263" t="s">
        <v>1492</v>
      </c>
      <c r="C600" s="230"/>
      <c r="D600" s="230"/>
    </row>
    <row r="601" spans="1:4" ht="25.5">
      <c r="A601" s="262" t="s">
        <v>1493</v>
      </c>
      <c r="B601" s="263" t="s">
        <v>1494</v>
      </c>
      <c r="C601" s="230"/>
      <c r="D601" s="230"/>
    </row>
    <row r="602" spans="1:4" ht="25.5">
      <c r="A602" s="262" t="s">
        <v>1495</v>
      </c>
      <c r="B602" s="263" t="s">
        <v>1496</v>
      </c>
      <c r="C602" s="230"/>
      <c r="D602" s="230"/>
    </row>
    <row r="603" spans="1:4" ht="25.5">
      <c r="A603" s="262" t="s">
        <v>1497</v>
      </c>
      <c r="B603" s="263" t="s">
        <v>1498</v>
      </c>
      <c r="C603" s="230"/>
      <c r="D603" s="230"/>
    </row>
    <row r="604" spans="1:4" ht="25.5">
      <c r="A604" s="262" t="s">
        <v>1499</v>
      </c>
      <c r="B604" s="263" t="s">
        <v>1500</v>
      </c>
      <c r="C604" s="230"/>
      <c r="D604" s="230"/>
    </row>
    <row r="605" spans="1:4" ht="25.5">
      <c r="A605" s="262" t="s">
        <v>1501</v>
      </c>
      <c r="B605" s="263" t="s">
        <v>1502</v>
      </c>
      <c r="C605" s="230"/>
      <c r="D605" s="230"/>
    </row>
    <row r="606" spans="1:4" ht="25.5">
      <c r="A606" s="262" t="s">
        <v>1503</v>
      </c>
      <c r="B606" s="263" t="s">
        <v>1504</v>
      </c>
      <c r="C606" s="230"/>
      <c r="D606" s="230"/>
    </row>
    <row r="607" spans="1:4" ht="37.5">
      <c r="A607" s="261">
        <v>16</v>
      </c>
      <c r="B607" s="267" t="s">
        <v>1505</v>
      </c>
      <c r="C607" s="260"/>
      <c r="D607" s="260"/>
    </row>
    <row r="608" spans="1:4">
      <c r="A608" s="262" t="s">
        <v>1506</v>
      </c>
      <c r="B608" s="263" t="s">
        <v>1507</v>
      </c>
      <c r="C608" s="230"/>
      <c r="D608" s="230"/>
    </row>
    <row r="609" spans="1:4" ht="25.5">
      <c r="A609" s="262" t="s">
        <v>1508</v>
      </c>
      <c r="B609" s="263" t="s">
        <v>1509</v>
      </c>
      <c r="C609" s="230"/>
      <c r="D609" s="230"/>
    </row>
    <row r="610" spans="1:4" ht="25.5">
      <c r="A610" s="262" t="s">
        <v>1510</v>
      </c>
      <c r="B610" s="263" t="s">
        <v>1511</v>
      </c>
      <c r="C610" s="230"/>
      <c r="D610" s="230"/>
    </row>
    <row r="611" spans="1:4">
      <c r="A611" s="262" t="s">
        <v>1512</v>
      </c>
      <c r="B611" s="263" t="s">
        <v>1513</v>
      </c>
      <c r="C611" s="230"/>
      <c r="D611" s="230"/>
    </row>
    <row r="612" spans="1:4" ht="25.5">
      <c r="A612" s="262" t="s">
        <v>1514</v>
      </c>
      <c r="B612" s="263" t="s">
        <v>1515</v>
      </c>
      <c r="C612" s="230"/>
      <c r="D612" s="230"/>
    </row>
    <row r="613" spans="1:4" ht="25.5">
      <c r="A613" s="262" t="s">
        <v>1516</v>
      </c>
      <c r="B613" s="263" t="s">
        <v>1517</v>
      </c>
      <c r="C613" s="230"/>
      <c r="D613" s="230"/>
    </row>
    <row r="614" spans="1:4">
      <c r="A614" s="262" t="s">
        <v>1518</v>
      </c>
      <c r="B614" s="263" t="s">
        <v>1519</v>
      </c>
      <c r="C614" s="230"/>
      <c r="D614" s="230"/>
    </row>
    <row r="615" spans="1:4">
      <c r="A615" s="262" t="s">
        <v>1520</v>
      </c>
      <c r="B615" s="263" t="s">
        <v>1521</v>
      </c>
      <c r="C615" s="230"/>
      <c r="D615" s="230"/>
    </row>
    <row r="616" spans="1:4">
      <c r="A616" s="262" t="s">
        <v>1522</v>
      </c>
      <c r="B616" s="263" t="s">
        <v>1523</v>
      </c>
      <c r="C616" s="230"/>
      <c r="D616" s="230"/>
    </row>
    <row r="617" spans="1:4" ht="23.25">
      <c r="A617" s="273">
        <v>17</v>
      </c>
      <c r="B617" s="267" t="s">
        <v>1524</v>
      </c>
      <c r="C617" s="260"/>
      <c r="D617" s="260"/>
    </row>
    <row r="618" spans="1:4">
      <c r="A618" s="262" t="s">
        <v>1525</v>
      </c>
      <c r="B618" s="263" t="s">
        <v>1526</v>
      </c>
      <c r="C618" s="230"/>
      <c r="D618" s="230"/>
    </row>
    <row r="619" spans="1:4">
      <c r="A619" s="262" t="s">
        <v>1527</v>
      </c>
      <c r="B619" s="263" t="s">
        <v>1528</v>
      </c>
      <c r="C619" s="230"/>
      <c r="D619" s="230"/>
    </row>
    <row r="620" spans="1:4">
      <c r="A620" s="262" t="s">
        <v>1529</v>
      </c>
      <c r="B620" s="263" t="s">
        <v>1530</v>
      </c>
      <c r="C620" s="230"/>
      <c r="D620" s="230"/>
    </row>
    <row r="621" spans="1:4" ht="25.5">
      <c r="A621" s="262" t="s">
        <v>1531</v>
      </c>
      <c r="B621" s="263" t="s">
        <v>1532</v>
      </c>
      <c r="C621" s="230"/>
      <c r="D621" s="230"/>
    </row>
    <row r="622" spans="1:4">
      <c r="A622" s="262" t="s">
        <v>1533</v>
      </c>
      <c r="B622" s="263" t="s">
        <v>1534</v>
      </c>
      <c r="C622" s="230"/>
      <c r="D622" s="230"/>
    </row>
    <row r="623" spans="1:4">
      <c r="A623" s="262" t="s">
        <v>1535</v>
      </c>
      <c r="B623" s="263" t="s">
        <v>1536</v>
      </c>
      <c r="C623" s="230"/>
      <c r="D623" s="230"/>
    </row>
    <row r="624" spans="1:4">
      <c r="A624" s="262" t="s">
        <v>1537</v>
      </c>
      <c r="B624" s="263" t="s">
        <v>1538</v>
      </c>
      <c r="C624" s="230"/>
      <c r="D624" s="230"/>
    </row>
    <row r="625" spans="1:4" ht="25.5">
      <c r="A625" s="262" t="s">
        <v>1539</v>
      </c>
      <c r="B625" s="263" t="s">
        <v>1540</v>
      </c>
      <c r="C625" s="230"/>
      <c r="D625" s="230"/>
    </row>
    <row r="626" spans="1:4" ht="25.5">
      <c r="A626" s="262" t="s">
        <v>1541</v>
      </c>
      <c r="B626" s="263" t="s">
        <v>1542</v>
      </c>
      <c r="C626" s="230"/>
      <c r="D626" s="230"/>
    </row>
    <row r="627" spans="1:4">
      <c r="A627" s="262" t="s">
        <v>1543</v>
      </c>
      <c r="B627" s="263" t="s">
        <v>1544</v>
      </c>
      <c r="C627" s="230"/>
      <c r="D627" s="230"/>
    </row>
    <row r="628" spans="1:4">
      <c r="A628" s="262" t="s">
        <v>1545</v>
      </c>
      <c r="B628" s="263" t="s">
        <v>1546</v>
      </c>
      <c r="C628" s="230"/>
      <c r="D628" s="230"/>
    </row>
    <row r="629" spans="1:4">
      <c r="A629" s="262" t="s">
        <v>1547</v>
      </c>
      <c r="B629" s="263" t="s">
        <v>1548</v>
      </c>
      <c r="C629" s="230"/>
      <c r="D629" s="230"/>
    </row>
    <row r="630" spans="1:4">
      <c r="A630" s="262" t="s">
        <v>1549</v>
      </c>
      <c r="B630" s="263" t="s">
        <v>1550</v>
      </c>
      <c r="C630" s="230"/>
      <c r="D630" s="230"/>
    </row>
    <row r="631" spans="1:4">
      <c r="A631" s="262" t="s">
        <v>1551</v>
      </c>
      <c r="B631" s="263" t="s">
        <v>1552</v>
      </c>
      <c r="C631" s="230"/>
      <c r="D631" s="230"/>
    </row>
    <row r="632" spans="1:4">
      <c r="A632" s="262" t="s">
        <v>1553</v>
      </c>
      <c r="B632" s="263" t="s">
        <v>1554</v>
      </c>
      <c r="C632" s="230"/>
      <c r="D632" s="230"/>
    </row>
    <row r="633" spans="1:4">
      <c r="A633" s="262" t="s">
        <v>1555</v>
      </c>
      <c r="B633" s="263" t="s">
        <v>1556</v>
      </c>
      <c r="C633" s="230"/>
      <c r="D633" s="230"/>
    </row>
    <row r="634" spans="1:4">
      <c r="A634" s="262" t="s">
        <v>1557</v>
      </c>
      <c r="B634" s="263" t="s">
        <v>1558</v>
      </c>
      <c r="C634" s="230"/>
      <c r="D634" s="230"/>
    </row>
    <row r="635" spans="1:4">
      <c r="A635" s="262" t="s">
        <v>1559</v>
      </c>
      <c r="B635" s="263" t="s">
        <v>1560</v>
      </c>
      <c r="C635" s="230"/>
      <c r="D635" s="230"/>
    </row>
    <row r="636" spans="1:4" ht="18.75">
      <c r="A636" s="261">
        <v>18</v>
      </c>
      <c r="B636" s="267" t="s">
        <v>1561</v>
      </c>
      <c r="C636" s="260"/>
      <c r="D636" s="260"/>
    </row>
    <row r="637" spans="1:4">
      <c r="A637" s="262" t="s">
        <v>1562</v>
      </c>
      <c r="B637" s="263" t="s">
        <v>1563</v>
      </c>
      <c r="C637" s="230"/>
      <c r="D637" s="230"/>
    </row>
    <row r="638" spans="1:4">
      <c r="A638" s="262" t="s">
        <v>1564</v>
      </c>
      <c r="B638" s="263" t="s">
        <v>1565</v>
      </c>
      <c r="C638" s="230"/>
      <c r="D638" s="230"/>
    </row>
    <row r="639" spans="1:4">
      <c r="A639" s="262" t="s">
        <v>1566</v>
      </c>
      <c r="B639" s="263" t="s">
        <v>1567</v>
      </c>
      <c r="C639" s="230"/>
      <c r="D639" s="230"/>
    </row>
    <row r="640" spans="1:4">
      <c r="A640" s="262" t="s">
        <v>1568</v>
      </c>
      <c r="B640" s="263" t="s">
        <v>1569</v>
      </c>
      <c r="C640" s="230"/>
      <c r="D640" s="230"/>
    </row>
    <row r="641" spans="1:4">
      <c r="A641" s="262" t="s">
        <v>1570</v>
      </c>
      <c r="B641" s="263" t="s">
        <v>1571</v>
      </c>
      <c r="C641" s="230"/>
      <c r="D641" s="230"/>
    </row>
    <row r="642" spans="1:4">
      <c r="A642" s="262" t="s">
        <v>1572</v>
      </c>
      <c r="B642" s="263" t="s">
        <v>1573</v>
      </c>
      <c r="C642" s="230"/>
      <c r="D642" s="230"/>
    </row>
    <row r="643" spans="1:4">
      <c r="A643" s="262" t="s">
        <v>1574</v>
      </c>
      <c r="B643" s="263" t="s">
        <v>1575</v>
      </c>
      <c r="C643" s="230"/>
      <c r="D643" s="230"/>
    </row>
    <row r="644" spans="1:4">
      <c r="A644" s="262" t="s">
        <v>1576</v>
      </c>
      <c r="B644" s="263" t="s">
        <v>1577</v>
      </c>
      <c r="C644" s="230"/>
      <c r="D644" s="230"/>
    </row>
    <row r="645" spans="1:4">
      <c r="A645" s="262" t="s">
        <v>1578</v>
      </c>
      <c r="B645" s="263" t="s">
        <v>1579</v>
      </c>
      <c r="C645" s="230"/>
      <c r="D645" s="230"/>
    </row>
    <row r="646" spans="1:4">
      <c r="A646" s="262" t="s">
        <v>1580</v>
      </c>
      <c r="B646" s="263" t="s">
        <v>1581</v>
      </c>
      <c r="C646" s="230"/>
      <c r="D646" s="230"/>
    </row>
    <row r="647" spans="1:4" ht="25.5">
      <c r="A647" s="262" t="s">
        <v>1582</v>
      </c>
      <c r="B647" s="263" t="s">
        <v>1583</v>
      </c>
      <c r="C647" s="230"/>
      <c r="D647" s="230"/>
    </row>
    <row r="648" spans="1:4" ht="25.5">
      <c r="A648" s="262" t="s">
        <v>1584</v>
      </c>
      <c r="B648" s="263" t="s">
        <v>1585</v>
      </c>
      <c r="C648" s="230"/>
      <c r="D648" s="230"/>
    </row>
    <row r="649" spans="1:4">
      <c r="A649" s="262" t="s">
        <v>1586</v>
      </c>
      <c r="B649" s="263" t="s">
        <v>1587</v>
      </c>
      <c r="C649" s="230"/>
      <c r="D649" s="230"/>
    </row>
    <row r="650" spans="1:4">
      <c r="A650" s="262" t="s">
        <v>1588</v>
      </c>
      <c r="B650" s="263" t="s">
        <v>1589</v>
      </c>
      <c r="C650" s="230"/>
      <c r="D650" s="230"/>
    </row>
    <row r="651" spans="1:4">
      <c r="A651" s="262" t="s">
        <v>1590</v>
      </c>
      <c r="B651" s="263" t="s">
        <v>1591</v>
      </c>
      <c r="C651" s="230"/>
      <c r="D651" s="230"/>
    </row>
    <row r="652" spans="1:4">
      <c r="A652" s="262" t="s">
        <v>1592</v>
      </c>
      <c r="B652" s="263" t="s">
        <v>1593</v>
      </c>
      <c r="C652" s="230"/>
      <c r="D652" s="230"/>
    </row>
    <row r="653" spans="1:4">
      <c r="A653" s="262" t="s">
        <v>1594</v>
      </c>
      <c r="B653" s="263" t="s">
        <v>1595</v>
      </c>
      <c r="C653" s="230"/>
      <c r="D653" s="230"/>
    </row>
    <row r="654" spans="1:4">
      <c r="A654" s="262" t="s">
        <v>1596</v>
      </c>
      <c r="B654" s="263" t="s">
        <v>1597</v>
      </c>
      <c r="C654" s="230"/>
      <c r="D654" s="230"/>
    </row>
    <row r="655" spans="1:4" ht="18.75">
      <c r="A655" s="261">
        <v>19</v>
      </c>
      <c r="B655" s="267" t="s">
        <v>1598</v>
      </c>
      <c r="C655" s="260"/>
      <c r="D655" s="260"/>
    </row>
    <row r="656" spans="1:4">
      <c r="A656" s="262" t="s">
        <v>1599</v>
      </c>
      <c r="B656" s="272" t="s">
        <v>1600</v>
      </c>
      <c r="C656" s="230"/>
      <c r="D656" s="230"/>
    </row>
    <row r="657" spans="1:4">
      <c r="A657" s="262" t="s">
        <v>1601</v>
      </c>
      <c r="B657" s="272" t="s">
        <v>1602</v>
      </c>
      <c r="C657" s="230"/>
      <c r="D657" s="230"/>
    </row>
    <row r="658" spans="1:4">
      <c r="A658" s="262" t="s">
        <v>1603</v>
      </c>
      <c r="B658" s="272" t="s">
        <v>1604</v>
      </c>
      <c r="C658" s="230"/>
      <c r="D658" s="230"/>
    </row>
    <row r="659" spans="1:4">
      <c r="A659" s="262" t="s">
        <v>1605</v>
      </c>
      <c r="B659" s="272" t="s">
        <v>1606</v>
      </c>
      <c r="C659" s="230"/>
      <c r="D659" s="230"/>
    </row>
    <row r="660" spans="1:4" ht="25.5">
      <c r="A660" s="262" t="s">
        <v>1607</v>
      </c>
      <c r="B660" s="272" t="s">
        <v>1608</v>
      </c>
      <c r="C660" s="230"/>
      <c r="D660" s="230"/>
    </row>
    <row r="661" spans="1:4">
      <c r="A661" s="262" t="s">
        <v>1609</v>
      </c>
      <c r="B661" s="272" t="s">
        <v>1610</v>
      </c>
      <c r="C661" s="230"/>
      <c r="D661" s="230"/>
    </row>
    <row r="662" spans="1:4">
      <c r="A662" s="262" t="s">
        <v>1611</v>
      </c>
      <c r="B662" s="272" t="s">
        <v>1612</v>
      </c>
      <c r="C662" s="230"/>
      <c r="D662" s="230"/>
    </row>
    <row r="663" spans="1:4">
      <c r="A663" s="262" t="s">
        <v>1613</v>
      </c>
      <c r="B663" s="272" t="s">
        <v>1614</v>
      </c>
      <c r="C663" s="230"/>
      <c r="D663" s="230"/>
    </row>
    <row r="664" spans="1:4">
      <c r="A664" s="262" t="s">
        <v>1615</v>
      </c>
      <c r="B664" s="272" t="s">
        <v>1616</v>
      </c>
      <c r="C664" s="230"/>
      <c r="D664" s="230"/>
    </row>
    <row r="665" spans="1:4">
      <c r="A665" s="262" t="s">
        <v>1617</v>
      </c>
      <c r="B665" s="272" t="s">
        <v>1618</v>
      </c>
      <c r="C665" s="230"/>
      <c r="D665" s="230"/>
    </row>
    <row r="666" spans="1:4">
      <c r="A666" s="262" t="s">
        <v>1619</v>
      </c>
      <c r="B666" s="272" t="s">
        <v>1620</v>
      </c>
      <c r="C666" s="230"/>
      <c r="D666" s="230"/>
    </row>
    <row r="667" spans="1:4" ht="37.5">
      <c r="A667" s="261">
        <v>20</v>
      </c>
      <c r="B667" s="267" t="s">
        <v>1621</v>
      </c>
      <c r="C667" s="260"/>
      <c r="D667" s="260"/>
    </row>
    <row r="668" spans="1:4">
      <c r="A668" s="262" t="s">
        <v>1622</v>
      </c>
      <c r="B668" s="263" t="s">
        <v>1623</v>
      </c>
      <c r="C668" s="230"/>
      <c r="D668" s="230"/>
    </row>
    <row r="669" spans="1:4">
      <c r="A669" s="262" t="s">
        <v>1624</v>
      </c>
      <c r="B669" s="263" t="s">
        <v>1625</v>
      </c>
      <c r="C669" s="230"/>
      <c r="D669" s="230"/>
    </row>
    <row r="670" spans="1:4">
      <c r="A670" s="262" t="s">
        <v>1626</v>
      </c>
      <c r="B670" s="263" t="s">
        <v>1627</v>
      </c>
      <c r="C670" s="230"/>
      <c r="D670" s="230"/>
    </row>
    <row r="671" spans="1:4">
      <c r="A671" s="262" t="s">
        <v>1628</v>
      </c>
      <c r="B671" s="263" t="s">
        <v>1629</v>
      </c>
      <c r="C671" s="230"/>
      <c r="D671" s="230"/>
    </row>
    <row r="672" spans="1:4">
      <c r="A672" s="262" t="s">
        <v>1630</v>
      </c>
      <c r="B672" s="263" t="s">
        <v>1631</v>
      </c>
      <c r="C672" s="230"/>
      <c r="D672" s="230"/>
    </row>
    <row r="673" spans="1:4">
      <c r="A673" s="262" t="s">
        <v>1632</v>
      </c>
      <c r="B673" s="263" t="s">
        <v>1633</v>
      </c>
      <c r="C673" s="230"/>
      <c r="D673" s="230"/>
    </row>
    <row r="674" spans="1:4" ht="18.75">
      <c r="A674" s="261">
        <v>21</v>
      </c>
      <c r="B674" s="267" t="s">
        <v>1634</v>
      </c>
      <c r="C674" s="260"/>
      <c r="D674" s="260"/>
    </row>
    <row r="675" spans="1:4">
      <c r="A675" s="262" t="s">
        <v>1635</v>
      </c>
      <c r="B675" s="263" t="s">
        <v>1636</v>
      </c>
      <c r="C675" s="230"/>
      <c r="D675" s="230"/>
    </row>
    <row r="676" spans="1:4" ht="25.5">
      <c r="A676" s="262" t="s">
        <v>1637</v>
      </c>
      <c r="B676" s="263" t="s">
        <v>1638</v>
      </c>
      <c r="C676" s="230"/>
      <c r="D676" s="230"/>
    </row>
    <row r="677" spans="1:4" ht="25.5">
      <c r="A677" s="262" t="s">
        <v>1639</v>
      </c>
      <c r="B677" s="263" t="s">
        <v>1640</v>
      </c>
      <c r="C677" s="230"/>
      <c r="D677" s="230"/>
    </row>
    <row r="678" spans="1:4">
      <c r="A678" s="262" t="s">
        <v>1641</v>
      </c>
      <c r="B678" s="263" t="s">
        <v>1642</v>
      </c>
      <c r="C678" s="230"/>
      <c r="D678" s="230"/>
    </row>
    <row r="679" spans="1:4">
      <c r="A679" s="262" t="s">
        <v>1643</v>
      </c>
      <c r="B679" s="270" t="s">
        <v>1644</v>
      </c>
      <c r="C679" s="230"/>
      <c r="D679" s="230"/>
    </row>
    <row r="680" spans="1:4">
      <c r="A680" s="262" t="s">
        <v>1645</v>
      </c>
      <c r="B680" s="270" t="s">
        <v>1646</v>
      </c>
      <c r="C680" s="230"/>
      <c r="D680" s="230"/>
    </row>
    <row r="681" spans="1:4">
      <c r="A681" s="262" t="s">
        <v>1647</v>
      </c>
      <c r="B681" s="263" t="s">
        <v>1648</v>
      </c>
      <c r="C681" s="230"/>
      <c r="D681" s="230"/>
    </row>
    <row r="682" spans="1:4">
      <c r="A682" s="262" t="s">
        <v>1649</v>
      </c>
      <c r="B682" s="270" t="s">
        <v>1650</v>
      </c>
      <c r="C682" s="230"/>
      <c r="D682" s="230"/>
    </row>
    <row r="683" spans="1:4">
      <c r="A683" s="262" t="s">
        <v>1651</v>
      </c>
      <c r="B683" s="270" t="s">
        <v>1652</v>
      </c>
      <c r="C683" s="230"/>
      <c r="D683" s="230"/>
    </row>
    <row r="684" spans="1:4" ht="25.5">
      <c r="A684" s="262" t="s">
        <v>1653</v>
      </c>
      <c r="B684" s="270" t="s">
        <v>1654</v>
      </c>
      <c r="C684" s="230"/>
      <c r="D684" s="230"/>
    </row>
    <row r="685" spans="1:4">
      <c r="A685" s="262" t="s">
        <v>1655</v>
      </c>
      <c r="B685" s="263" t="s">
        <v>1656</v>
      </c>
      <c r="C685" s="230"/>
      <c r="D685" s="230"/>
    </row>
    <row r="686" spans="1:4">
      <c r="A686" s="262" t="s">
        <v>1657</v>
      </c>
      <c r="B686" s="263" t="s">
        <v>1658</v>
      </c>
      <c r="C686" s="230"/>
      <c r="D686" s="230"/>
    </row>
    <row r="687" spans="1:4">
      <c r="A687" s="262" t="s">
        <v>1659</v>
      </c>
      <c r="B687" s="263" t="s">
        <v>1660</v>
      </c>
      <c r="C687" s="230"/>
      <c r="D687" s="230"/>
    </row>
    <row r="688" spans="1:4">
      <c r="A688" s="262" t="s">
        <v>1661</v>
      </c>
      <c r="B688" s="270" t="s">
        <v>1662</v>
      </c>
      <c r="C688" s="230"/>
      <c r="D688" s="230"/>
    </row>
    <row r="689" spans="1:4">
      <c r="A689" s="262" t="s">
        <v>1663</v>
      </c>
      <c r="B689" s="270" t="s">
        <v>1664</v>
      </c>
      <c r="C689" s="230"/>
      <c r="D689" s="230"/>
    </row>
    <row r="690" spans="1:4">
      <c r="A690" s="262" t="s">
        <v>1665</v>
      </c>
      <c r="B690" s="263" t="s">
        <v>1666</v>
      </c>
      <c r="C690" s="230"/>
      <c r="D690" s="230"/>
    </row>
    <row r="691" spans="1:4">
      <c r="A691" s="262" t="s">
        <v>1667</v>
      </c>
      <c r="B691" s="263" t="s">
        <v>1668</v>
      </c>
      <c r="C691" s="230"/>
      <c r="D691" s="230"/>
    </row>
    <row r="692" spans="1:4" ht="25.5">
      <c r="A692" s="262" t="s">
        <v>1669</v>
      </c>
      <c r="B692" s="263" t="s">
        <v>1670</v>
      </c>
      <c r="C692" s="230"/>
      <c r="D692" s="230"/>
    </row>
    <row r="693" spans="1:4" ht="25.5">
      <c r="A693" s="262" t="s">
        <v>1671</v>
      </c>
      <c r="B693" s="263" t="s">
        <v>1672</v>
      </c>
      <c r="C693" s="230"/>
      <c r="D693" s="230"/>
    </row>
    <row r="694" spans="1:4">
      <c r="A694" s="262" t="s">
        <v>1673</v>
      </c>
      <c r="B694" s="263" t="s">
        <v>1674</v>
      </c>
      <c r="C694" s="230"/>
      <c r="D694" s="230"/>
    </row>
    <row r="695" spans="1:4">
      <c r="A695" s="262" t="s">
        <v>1675</v>
      </c>
      <c r="B695" s="263" t="s">
        <v>1676</v>
      </c>
      <c r="C695" s="230"/>
      <c r="D695" s="230"/>
    </row>
    <row r="696" spans="1:4">
      <c r="A696" s="262" t="s">
        <v>1677</v>
      </c>
      <c r="B696" s="263" t="s">
        <v>1678</v>
      </c>
      <c r="C696" s="230"/>
      <c r="D696" s="230"/>
    </row>
    <row r="697" spans="1:4">
      <c r="A697" s="262" t="s">
        <v>1679</v>
      </c>
      <c r="B697" s="263" t="s">
        <v>1680</v>
      </c>
      <c r="C697" s="230"/>
      <c r="D697" s="230"/>
    </row>
    <row r="698" spans="1:4">
      <c r="A698" s="262" t="s">
        <v>1681</v>
      </c>
      <c r="B698" s="263" t="s">
        <v>1682</v>
      </c>
      <c r="C698" s="230"/>
      <c r="D698" s="230"/>
    </row>
    <row r="699" spans="1:4">
      <c r="A699" s="262" t="s">
        <v>1683</v>
      </c>
      <c r="B699" s="263" t="s">
        <v>1684</v>
      </c>
      <c r="C699" s="230"/>
      <c r="D699" s="230"/>
    </row>
    <row r="700" spans="1:4">
      <c r="A700" s="262" t="s">
        <v>1685</v>
      </c>
      <c r="B700" s="263" t="s">
        <v>1686</v>
      </c>
      <c r="C700" s="230"/>
      <c r="D700" s="230"/>
    </row>
    <row r="701" spans="1:4">
      <c r="A701" s="262" t="s">
        <v>1687</v>
      </c>
      <c r="B701" s="263" t="s">
        <v>1688</v>
      </c>
      <c r="C701" s="230"/>
      <c r="D701" s="230"/>
    </row>
    <row r="702" spans="1:4">
      <c r="A702" s="262" t="s">
        <v>1689</v>
      </c>
      <c r="B702" s="263" t="s">
        <v>1690</v>
      </c>
      <c r="C702" s="230"/>
      <c r="D702" s="230"/>
    </row>
    <row r="703" spans="1:4">
      <c r="A703" s="262" t="s">
        <v>1691</v>
      </c>
      <c r="B703" s="263" t="s">
        <v>1692</v>
      </c>
      <c r="C703" s="230"/>
      <c r="D703" s="230"/>
    </row>
    <row r="704" spans="1:4" ht="18.75">
      <c r="A704" s="261">
        <v>22</v>
      </c>
      <c r="B704" s="267" t="s">
        <v>1693</v>
      </c>
      <c r="C704" s="260"/>
      <c r="D704" s="260"/>
    </row>
    <row r="705" spans="1:4">
      <c r="A705" s="262" t="s">
        <v>1694</v>
      </c>
      <c r="B705" s="263" t="s">
        <v>1695</v>
      </c>
      <c r="C705" s="230"/>
      <c r="D705" s="230"/>
    </row>
    <row r="706" spans="1:4">
      <c r="A706" s="262" t="s">
        <v>1696</v>
      </c>
      <c r="B706" s="263" t="s">
        <v>1697</v>
      </c>
      <c r="C706" s="230"/>
      <c r="D706" s="230"/>
    </row>
    <row r="707" spans="1:4">
      <c r="A707" s="262" t="s">
        <v>1698</v>
      </c>
      <c r="B707" s="263" t="s">
        <v>1699</v>
      </c>
      <c r="C707" s="230"/>
      <c r="D707" s="230"/>
    </row>
    <row r="708" spans="1:4">
      <c r="A708" s="262" t="s">
        <v>1700</v>
      </c>
      <c r="B708" s="263" t="s">
        <v>1701</v>
      </c>
      <c r="C708" s="230"/>
      <c r="D708" s="230"/>
    </row>
    <row r="709" spans="1:4">
      <c r="A709" s="262" t="s">
        <v>1702</v>
      </c>
      <c r="B709" s="263" t="s">
        <v>1703</v>
      </c>
      <c r="C709" s="230"/>
      <c r="D709" s="230"/>
    </row>
    <row r="710" spans="1:4">
      <c r="A710" s="262" t="s">
        <v>1704</v>
      </c>
      <c r="B710" s="263" t="s">
        <v>1705</v>
      </c>
      <c r="C710" s="230"/>
      <c r="D710" s="230"/>
    </row>
    <row r="711" spans="1:4">
      <c r="A711" s="262" t="s">
        <v>1706</v>
      </c>
      <c r="B711" s="263" t="s">
        <v>1707</v>
      </c>
      <c r="C711" s="230"/>
      <c r="D711" s="230"/>
    </row>
    <row r="712" spans="1:4">
      <c r="A712" s="262" t="s">
        <v>1708</v>
      </c>
      <c r="B712" s="263" t="s">
        <v>1709</v>
      </c>
      <c r="C712" s="230"/>
      <c r="D712" s="230"/>
    </row>
    <row r="713" spans="1:4" ht="37.5">
      <c r="A713" s="261">
        <v>23</v>
      </c>
      <c r="B713" s="267" t="s">
        <v>1710</v>
      </c>
      <c r="C713" s="260"/>
      <c r="D713" s="260"/>
    </row>
    <row r="714" spans="1:4" ht="25.5">
      <c r="A714" s="262" t="s">
        <v>1711</v>
      </c>
      <c r="B714" s="263" t="s">
        <v>1712</v>
      </c>
      <c r="C714" s="230"/>
      <c r="D714" s="230"/>
    </row>
    <row r="715" spans="1:4" ht="25.5">
      <c r="A715" s="262" t="s">
        <v>1713</v>
      </c>
      <c r="B715" s="263" t="s">
        <v>1714</v>
      </c>
      <c r="C715" s="230"/>
      <c r="D715" s="230"/>
    </row>
    <row r="716" spans="1:4">
      <c r="A716" s="262" t="s">
        <v>1715</v>
      </c>
      <c r="B716" s="263" t="s">
        <v>1716</v>
      </c>
      <c r="C716" s="230"/>
      <c r="D716" s="230"/>
    </row>
    <row r="717" spans="1:4">
      <c r="A717" s="262" t="s">
        <v>1717</v>
      </c>
      <c r="B717" s="263" t="s">
        <v>1718</v>
      </c>
      <c r="C717" s="230"/>
      <c r="D717" s="230"/>
    </row>
    <row r="718" spans="1:4">
      <c r="A718" s="262" t="s">
        <v>1719</v>
      </c>
      <c r="B718" s="263" t="s">
        <v>1720</v>
      </c>
      <c r="C718" s="230"/>
      <c r="D718" s="230"/>
    </row>
    <row r="719" spans="1:4">
      <c r="A719" s="262" t="s">
        <v>1721</v>
      </c>
      <c r="B719" s="263" t="s">
        <v>1722</v>
      </c>
      <c r="C719" s="230"/>
      <c r="D719" s="230"/>
    </row>
    <row r="720" spans="1:4">
      <c r="A720" s="262" t="s">
        <v>1723</v>
      </c>
      <c r="B720" s="263" t="s">
        <v>1724</v>
      </c>
      <c r="C720" s="230"/>
      <c r="D720" s="230"/>
    </row>
    <row r="721" spans="1:4">
      <c r="A721" s="262" t="s">
        <v>1725</v>
      </c>
      <c r="B721" s="263" t="s">
        <v>1726</v>
      </c>
      <c r="C721" s="230"/>
      <c r="D721" s="230"/>
    </row>
    <row r="722" spans="1:4">
      <c r="A722" s="262" t="s">
        <v>1727</v>
      </c>
      <c r="B722" s="263" t="s">
        <v>1728</v>
      </c>
      <c r="C722" s="230"/>
      <c r="D722" s="230"/>
    </row>
    <row r="723" spans="1:4">
      <c r="A723" s="262" t="s">
        <v>1729</v>
      </c>
      <c r="B723" s="263" t="s">
        <v>1730</v>
      </c>
      <c r="C723" s="230"/>
      <c r="D723" s="230"/>
    </row>
    <row r="724" spans="1:4">
      <c r="A724" s="262" t="s">
        <v>1731</v>
      </c>
      <c r="B724" s="263" t="s">
        <v>1732</v>
      </c>
      <c r="C724" s="230"/>
      <c r="D724" s="230"/>
    </row>
    <row r="725" spans="1:4">
      <c r="A725" s="262" t="s">
        <v>1733</v>
      </c>
      <c r="B725" s="263" t="s">
        <v>1734</v>
      </c>
      <c r="C725" s="230"/>
      <c r="D725" s="230"/>
    </row>
    <row r="726" spans="1:4">
      <c r="A726" s="262" t="s">
        <v>1735</v>
      </c>
      <c r="B726" s="263" t="s">
        <v>1736</v>
      </c>
      <c r="C726" s="230"/>
      <c r="D726" s="230"/>
    </row>
    <row r="727" spans="1:4" ht="23.25">
      <c r="A727" s="274"/>
      <c r="B727" s="275" t="s">
        <v>1737</v>
      </c>
      <c r="C727" s="275"/>
      <c r="D727" s="260"/>
    </row>
    <row r="728" spans="1:4">
      <c r="A728" s="262" t="s">
        <v>1738</v>
      </c>
      <c r="B728" s="276" t="s">
        <v>1739</v>
      </c>
      <c r="C728" s="230"/>
      <c r="D728" s="230"/>
    </row>
    <row r="729" spans="1:4" ht="25.5">
      <c r="A729" s="277" t="s">
        <v>1740</v>
      </c>
      <c r="B729" s="276" t="s">
        <v>1741</v>
      </c>
      <c r="C729" s="230"/>
      <c r="D729" s="230"/>
    </row>
    <row r="730" spans="1:4">
      <c r="A730" s="277" t="s">
        <v>1742</v>
      </c>
      <c r="B730" s="276" t="s">
        <v>1743</v>
      </c>
      <c r="C730" s="230"/>
      <c r="D730" s="230"/>
    </row>
    <row r="731" spans="1:4" ht="23.25">
      <c r="A731" s="278"/>
      <c r="B731" s="275" t="s">
        <v>1744</v>
      </c>
      <c r="C731" s="275"/>
      <c r="D731" s="260"/>
    </row>
    <row r="732" spans="1:4">
      <c r="A732" s="277" t="s">
        <v>1745</v>
      </c>
      <c r="B732" s="276" t="s">
        <v>1746</v>
      </c>
      <c r="C732" s="230"/>
      <c r="D732" s="230"/>
    </row>
    <row r="733" spans="1:4">
      <c r="A733" s="277" t="s">
        <v>1747</v>
      </c>
      <c r="B733" s="276" t="s">
        <v>1748</v>
      </c>
      <c r="C733" s="230"/>
      <c r="D733" s="230"/>
    </row>
    <row r="734" spans="1:4">
      <c r="A734" s="277" t="s">
        <v>1749</v>
      </c>
      <c r="B734" s="276" t="s">
        <v>1750</v>
      </c>
      <c r="C734" s="230"/>
      <c r="D734" s="230"/>
    </row>
  </sheetData>
  <conditionalFormatting sqref="A729:A730 A732:A73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"/>
  <sheetViews>
    <sheetView view="pageBreakPreview" zoomScaleNormal="100" zoomScaleSheetLayoutView="100" workbookViewId="0">
      <selection activeCell="O7" sqref="O7:R7"/>
    </sheetView>
  </sheetViews>
  <sheetFormatPr defaultRowHeight="12.75"/>
  <cols>
    <col min="1" max="1" width="9.85546875" customWidth="1"/>
    <col min="2" max="2" width="27.28515625" customWidth="1"/>
    <col min="3" max="3" width="6.5703125" customWidth="1"/>
    <col min="4" max="4" width="5.5703125" customWidth="1"/>
    <col min="5" max="5" width="5.140625" customWidth="1"/>
    <col min="6" max="6" width="5.28515625" customWidth="1"/>
    <col min="7" max="7" width="5.85546875" customWidth="1"/>
    <col min="8" max="8" width="6.140625" customWidth="1"/>
    <col min="9" max="9" width="5.28515625" customWidth="1"/>
    <col min="10" max="10" width="4.85546875" customWidth="1"/>
    <col min="11" max="11" width="6.28515625" bestFit="1" customWidth="1"/>
    <col min="12" max="12" width="5.5703125" customWidth="1"/>
    <col min="13" max="13" width="5.28515625" customWidth="1"/>
    <col min="14" max="14" width="5.5703125" customWidth="1"/>
    <col min="15" max="15" width="6.28515625" bestFit="1" customWidth="1"/>
    <col min="16" max="16" width="5.5703125" customWidth="1"/>
    <col min="17" max="17" width="6.140625" bestFit="1" customWidth="1"/>
    <col min="18" max="18" width="5.7109375" customWidth="1"/>
    <col min="19" max="19" width="8.5703125" customWidth="1"/>
    <col min="20" max="20" width="7.28515625" customWidth="1"/>
  </cols>
  <sheetData>
    <row r="1" spans="1:20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60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08"/>
    </row>
    <row r="2" spans="1:20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60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08"/>
    </row>
    <row r="3" spans="1:20">
      <c r="A3" s="162"/>
      <c r="B3" s="163"/>
      <c r="C3" s="154"/>
      <c r="D3" s="158"/>
      <c r="E3" s="158"/>
      <c r="F3" s="160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08"/>
    </row>
    <row r="4" spans="1:20" ht="14.25">
      <c r="A4" s="162"/>
      <c r="B4" s="163" t="s">
        <v>1863</v>
      </c>
      <c r="C4" s="155" t="s">
        <v>124</v>
      </c>
      <c r="D4" s="159"/>
      <c r="E4" s="159"/>
      <c r="F4" s="161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08"/>
      <c r="T4" s="108"/>
    </row>
    <row r="5" spans="1:20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08"/>
      <c r="T5" s="108"/>
    </row>
    <row r="6" spans="1:20" ht="12.75" customHeight="1">
      <c r="A6" s="532" t="s">
        <v>55</v>
      </c>
      <c r="B6" s="532" t="s">
        <v>307</v>
      </c>
      <c r="C6" s="547" t="s">
        <v>278</v>
      </c>
      <c r="D6" s="548"/>
      <c r="E6" s="548"/>
      <c r="F6" s="548"/>
      <c r="G6" s="548"/>
      <c r="H6" s="548"/>
      <c r="I6" s="548"/>
      <c r="J6" s="548"/>
      <c r="K6" s="547" t="s">
        <v>279</v>
      </c>
      <c r="L6" s="548"/>
      <c r="M6" s="548"/>
      <c r="N6" s="548"/>
      <c r="O6" s="548"/>
      <c r="P6" s="548"/>
      <c r="Q6" s="548"/>
      <c r="R6" s="548"/>
      <c r="S6" s="541" t="s">
        <v>280</v>
      </c>
      <c r="T6" s="541" t="s">
        <v>223</v>
      </c>
    </row>
    <row r="7" spans="1:20" ht="18.75" customHeight="1" thickBot="1">
      <c r="A7" s="533"/>
      <c r="B7" s="533"/>
      <c r="C7" s="544" t="s">
        <v>1896</v>
      </c>
      <c r="D7" s="545"/>
      <c r="E7" s="545"/>
      <c r="F7" s="546"/>
      <c r="G7" s="544" t="s">
        <v>1897</v>
      </c>
      <c r="H7" s="545"/>
      <c r="I7" s="545"/>
      <c r="J7" s="546"/>
      <c r="K7" s="544" t="s">
        <v>1896</v>
      </c>
      <c r="L7" s="545"/>
      <c r="M7" s="545"/>
      <c r="N7" s="546"/>
      <c r="O7" s="544" t="s">
        <v>1897</v>
      </c>
      <c r="P7" s="545"/>
      <c r="Q7" s="545"/>
      <c r="R7" s="545"/>
      <c r="S7" s="542"/>
      <c r="T7" s="542"/>
    </row>
    <row r="8" spans="1:20" ht="24" thickTop="1" thickBot="1">
      <c r="A8" s="238"/>
      <c r="B8" s="128"/>
      <c r="C8" s="170" t="s">
        <v>88</v>
      </c>
      <c r="D8" s="170" t="s">
        <v>96</v>
      </c>
      <c r="E8" s="170" t="s">
        <v>95</v>
      </c>
      <c r="F8" s="170" t="s">
        <v>94</v>
      </c>
      <c r="G8" s="170" t="s">
        <v>88</v>
      </c>
      <c r="H8" s="170" t="s">
        <v>96</v>
      </c>
      <c r="I8" s="170" t="s">
        <v>95</v>
      </c>
      <c r="J8" s="170" t="s">
        <v>94</v>
      </c>
      <c r="K8" s="170" t="s">
        <v>88</v>
      </c>
      <c r="L8" s="170" t="s">
        <v>96</v>
      </c>
      <c r="M8" s="170" t="s">
        <v>95</v>
      </c>
      <c r="N8" s="170" t="s">
        <v>94</v>
      </c>
      <c r="O8" s="170" t="s">
        <v>88</v>
      </c>
      <c r="P8" s="170" t="s">
        <v>96</v>
      </c>
      <c r="Q8" s="170" t="s">
        <v>95</v>
      </c>
      <c r="R8" s="170" t="s">
        <v>94</v>
      </c>
      <c r="S8" s="543"/>
      <c r="T8" s="543"/>
    </row>
    <row r="9" spans="1:20" ht="13.5" customHeight="1" thickTop="1">
      <c r="A9" s="215" t="s">
        <v>158</v>
      </c>
      <c r="B9" s="217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70"/>
      <c r="S9" s="95"/>
      <c r="T9" s="239"/>
    </row>
    <row r="10" spans="1:20">
      <c r="A10" s="131" t="s">
        <v>159</v>
      </c>
      <c r="B10" s="131" t="s">
        <v>160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109"/>
      <c r="S10" s="91"/>
      <c r="T10" s="240"/>
    </row>
    <row r="11" spans="1:20" ht="25.5">
      <c r="A11" s="131" t="s">
        <v>159</v>
      </c>
      <c r="B11" s="131" t="s">
        <v>161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2"/>
      <c r="S11" s="90"/>
      <c r="T11" s="240"/>
    </row>
    <row r="12" spans="1:20">
      <c r="A12" s="131" t="s">
        <v>162</v>
      </c>
      <c r="B12" s="131" t="s">
        <v>163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109"/>
      <c r="S12" s="91"/>
      <c r="T12" s="240"/>
    </row>
    <row r="13" spans="1:20">
      <c r="A13" s="111" t="s">
        <v>164</v>
      </c>
      <c r="B13" s="143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70"/>
      <c r="S13" s="95"/>
      <c r="T13" s="239"/>
    </row>
    <row r="14" spans="1:20" ht="38.25">
      <c r="A14" s="131" t="s">
        <v>165</v>
      </c>
      <c r="B14" s="131" t="s">
        <v>274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109"/>
      <c r="S14" s="91"/>
      <c r="T14" s="240"/>
    </row>
    <row r="15" spans="1:20" ht="25.5">
      <c r="A15" s="131" t="s">
        <v>165</v>
      </c>
      <c r="B15" s="131" t="s">
        <v>275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109"/>
      <c r="S15" s="91"/>
      <c r="T15" s="240"/>
    </row>
    <row r="16" spans="1:20" ht="51">
      <c r="A16" s="131" t="s">
        <v>166</v>
      </c>
      <c r="B16" s="131" t="s">
        <v>276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70"/>
      <c r="S16" s="95"/>
      <c r="T16" s="239"/>
    </row>
    <row r="17" spans="1:20">
      <c r="A17" s="132" t="s">
        <v>277</v>
      </c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5"/>
      <c r="S17" s="129"/>
      <c r="T17" s="241"/>
    </row>
    <row r="18" spans="1:20">
      <c r="A18" s="136" t="s">
        <v>167</v>
      </c>
      <c r="B18" s="129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8"/>
      <c r="S18" s="139"/>
      <c r="T18" s="133"/>
    </row>
    <row r="19" spans="1:20">
      <c r="A19" s="539" t="s">
        <v>88</v>
      </c>
      <c r="B19" s="540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242"/>
      <c r="S19" s="243"/>
      <c r="T19" s="244"/>
    </row>
  </sheetData>
  <mergeCells count="11">
    <mergeCell ref="A19:B19"/>
    <mergeCell ref="A6:A7"/>
    <mergeCell ref="B6:B7"/>
    <mergeCell ref="T6:T8"/>
    <mergeCell ref="C7:F7"/>
    <mergeCell ref="G7:J7"/>
    <mergeCell ref="K7:N7"/>
    <mergeCell ref="O7:R7"/>
    <mergeCell ref="C6:J6"/>
    <mergeCell ref="K6:R6"/>
    <mergeCell ref="S6:S8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73"/>
  <sheetViews>
    <sheetView topLeftCell="A4" zoomScaleNormal="100" zoomScaleSheetLayoutView="100" workbookViewId="0">
      <selection activeCell="K23" sqref="K23"/>
    </sheetView>
  </sheetViews>
  <sheetFormatPr defaultRowHeight="12.75"/>
  <cols>
    <col min="1" max="1" width="9" style="3" bestFit="1" customWidth="1"/>
    <col min="2" max="2" width="43.140625" style="3" customWidth="1"/>
    <col min="3" max="3" width="14.140625" style="3" customWidth="1"/>
    <col min="4" max="4" width="11.28515625" style="3" bestFit="1" customWidth="1"/>
    <col min="5" max="5" width="8.140625" style="3" customWidth="1"/>
    <col min="6" max="17" width="8" style="3" bestFit="1" customWidth="1"/>
    <col min="18" max="16384" width="9.140625" style="3"/>
  </cols>
  <sheetData>
    <row r="1" spans="1:18" s="20" customFormat="1" ht="15.75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58"/>
      <c r="G1" s="158"/>
      <c r="H1" s="160"/>
      <c r="P1" s="4"/>
      <c r="Q1" s="4"/>
      <c r="R1" s="21"/>
    </row>
    <row r="2" spans="1:18" s="20" customFormat="1" ht="15.75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158"/>
      <c r="H2" s="160"/>
      <c r="P2" s="4"/>
      <c r="Q2" s="4"/>
      <c r="R2" s="21"/>
    </row>
    <row r="3" spans="1:18" s="20" customFormat="1" ht="15.75">
      <c r="A3" s="162"/>
      <c r="B3" s="163"/>
      <c r="C3" s="154"/>
      <c r="D3" s="158"/>
      <c r="E3" s="158"/>
      <c r="F3" s="158"/>
      <c r="G3" s="158"/>
      <c r="H3" s="160"/>
      <c r="P3" s="4"/>
      <c r="Q3" s="4"/>
      <c r="R3" s="21"/>
    </row>
    <row r="4" spans="1:18" s="20" customFormat="1" ht="15.75">
      <c r="A4" s="162"/>
      <c r="B4" s="163" t="s">
        <v>1864</v>
      </c>
      <c r="C4" s="155" t="s">
        <v>273</v>
      </c>
      <c r="D4" s="159"/>
      <c r="E4" s="159"/>
      <c r="F4" s="159"/>
      <c r="G4" s="159"/>
      <c r="H4" s="161"/>
      <c r="P4" s="4"/>
      <c r="Q4" s="4"/>
    </row>
    <row r="5" spans="1:18" s="20" customFormat="1" ht="15.75">
      <c r="P5" s="4"/>
      <c r="Q5" s="4"/>
    </row>
    <row r="6" spans="1:18" s="20" customFormat="1" ht="12.75" customHeight="1">
      <c r="A6" s="506" t="s">
        <v>55</v>
      </c>
      <c r="B6" s="506" t="s">
        <v>218</v>
      </c>
      <c r="C6" s="506" t="s">
        <v>308</v>
      </c>
      <c r="D6" s="552" t="s">
        <v>1831</v>
      </c>
      <c r="E6" s="553" t="s">
        <v>88</v>
      </c>
      <c r="F6" s="553"/>
      <c r="G6" s="553"/>
      <c r="H6" s="553"/>
    </row>
    <row r="7" spans="1:18" s="22" customFormat="1" ht="12.75" customHeight="1">
      <c r="A7" s="506"/>
      <c r="B7" s="506"/>
      <c r="C7" s="506"/>
      <c r="D7" s="552"/>
      <c r="E7" s="506" t="s">
        <v>1896</v>
      </c>
      <c r="F7" s="506"/>
      <c r="G7" s="506" t="s">
        <v>1897</v>
      </c>
      <c r="H7" s="506"/>
    </row>
    <row r="8" spans="1:18" s="22" customFormat="1" ht="22.5">
      <c r="A8" s="506"/>
      <c r="B8" s="506"/>
      <c r="C8" s="506"/>
      <c r="D8" s="552"/>
      <c r="E8" s="115" t="s">
        <v>15</v>
      </c>
      <c r="F8" s="115" t="s">
        <v>52</v>
      </c>
      <c r="G8" s="115" t="s">
        <v>15</v>
      </c>
      <c r="H8" s="115" t="s">
        <v>52</v>
      </c>
    </row>
    <row r="9" spans="1:18" s="22" customFormat="1" ht="51" customHeight="1">
      <c r="A9" s="245"/>
      <c r="B9" s="549" t="s">
        <v>1833</v>
      </c>
      <c r="C9" s="550"/>
      <c r="D9" s="550"/>
      <c r="E9" s="550"/>
      <c r="F9" s="550"/>
      <c r="G9" s="550"/>
      <c r="H9" s="551"/>
    </row>
    <row r="10" spans="1:18" s="22" customFormat="1">
      <c r="A10" s="116" t="s">
        <v>1817</v>
      </c>
      <c r="B10" s="301" t="s">
        <v>239</v>
      </c>
      <c r="C10" s="116" t="s">
        <v>1832</v>
      </c>
      <c r="D10" s="117">
        <v>5889.37</v>
      </c>
      <c r="E10" s="300"/>
      <c r="F10" s="107">
        <f t="shared" ref="F10:F16" si="0">D10*E10</f>
        <v>0</v>
      </c>
      <c r="G10" s="300"/>
      <c r="H10" s="107">
        <f t="shared" ref="H10:H16" si="1">D10*G10</f>
        <v>0</v>
      </c>
    </row>
    <row r="11" spans="1:18" s="22" customFormat="1">
      <c r="A11" s="116" t="s">
        <v>1818</v>
      </c>
      <c r="B11" s="301" t="s">
        <v>1819</v>
      </c>
      <c r="C11" s="116" t="s">
        <v>1832</v>
      </c>
      <c r="D11" s="117">
        <v>5889.37</v>
      </c>
      <c r="E11" s="300"/>
      <c r="F11" s="107">
        <f t="shared" si="0"/>
        <v>0</v>
      </c>
      <c r="G11" s="300"/>
      <c r="H11" s="107">
        <f t="shared" si="1"/>
        <v>0</v>
      </c>
    </row>
    <row r="12" spans="1:18" s="22" customFormat="1">
      <c r="A12" s="116" t="s">
        <v>1820</v>
      </c>
      <c r="B12" s="301" t="s">
        <v>1821</v>
      </c>
      <c r="C12" s="116" t="s">
        <v>1832</v>
      </c>
      <c r="D12" s="117">
        <v>7067.24</v>
      </c>
      <c r="E12" s="300">
        <v>22</v>
      </c>
      <c r="F12" s="107">
        <f t="shared" si="0"/>
        <v>155479.28</v>
      </c>
      <c r="G12" s="300">
        <v>30</v>
      </c>
      <c r="H12" s="107">
        <f t="shared" si="1"/>
        <v>212017.19999999998</v>
      </c>
    </row>
    <row r="13" spans="1:18" s="22" customFormat="1">
      <c r="A13" s="116" t="s">
        <v>1822</v>
      </c>
      <c r="B13" s="301" t="s">
        <v>1823</v>
      </c>
      <c r="C13" s="116" t="s">
        <v>1832</v>
      </c>
      <c r="D13" s="117">
        <v>3121.37</v>
      </c>
      <c r="E13" s="300"/>
      <c r="F13" s="107">
        <f t="shared" si="0"/>
        <v>0</v>
      </c>
      <c r="G13" s="300"/>
      <c r="H13" s="107">
        <f t="shared" si="1"/>
        <v>0</v>
      </c>
    </row>
    <row r="14" spans="1:18" s="22" customFormat="1">
      <c r="A14" s="116" t="s">
        <v>1824</v>
      </c>
      <c r="B14" s="301" t="s">
        <v>1825</v>
      </c>
      <c r="C14" s="116" t="s">
        <v>1832</v>
      </c>
      <c r="D14" s="117">
        <v>3710.3</v>
      </c>
      <c r="E14" s="300">
        <v>21</v>
      </c>
      <c r="F14" s="107">
        <f t="shared" si="0"/>
        <v>77916.3</v>
      </c>
      <c r="G14" s="300">
        <v>20</v>
      </c>
      <c r="H14" s="107">
        <f t="shared" si="1"/>
        <v>74206</v>
      </c>
    </row>
    <row r="15" spans="1:18" s="22" customFormat="1">
      <c r="A15" s="116" t="s">
        <v>1826</v>
      </c>
      <c r="B15" s="301" t="s">
        <v>265</v>
      </c>
      <c r="C15" s="116" t="s">
        <v>1832</v>
      </c>
      <c r="D15" s="117">
        <v>2179.0700000000002</v>
      </c>
      <c r="E15" s="300"/>
      <c r="F15" s="107">
        <f t="shared" si="0"/>
        <v>0</v>
      </c>
      <c r="G15" s="300"/>
      <c r="H15" s="107">
        <f t="shared" si="1"/>
        <v>0</v>
      </c>
    </row>
    <row r="16" spans="1:18" s="22" customFormat="1">
      <c r="A16" s="116" t="s">
        <v>1827</v>
      </c>
      <c r="B16" s="301" t="s">
        <v>1828</v>
      </c>
      <c r="C16" s="116" t="s">
        <v>1832</v>
      </c>
      <c r="D16" s="117">
        <v>1177.8699999999999</v>
      </c>
      <c r="E16" s="300"/>
      <c r="F16" s="107">
        <f t="shared" si="0"/>
        <v>0</v>
      </c>
      <c r="G16" s="300"/>
      <c r="H16" s="107">
        <f t="shared" si="1"/>
        <v>0</v>
      </c>
    </row>
    <row r="17" spans="1:8" s="22" customFormat="1">
      <c r="A17" s="116" t="s">
        <v>1829</v>
      </c>
      <c r="B17" s="301" t="s">
        <v>1830</v>
      </c>
      <c r="C17" s="116" t="s">
        <v>1832</v>
      </c>
      <c r="D17" s="117">
        <v>1177.8699999999999</v>
      </c>
      <c r="E17" s="300"/>
      <c r="F17" s="107">
        <f t="shared" ref="F17:F45" si="2">D17*E17</f>
        <v>0</v>
      </c>
      <c r="G17" s="300"/>
      <c r="H17" s="107">
        <f t="shared" ref="H17:H45" si="3">D17*G17</f>
        <v>0</v>
      </c>
    </row>
    <row r="18" spans="1:8" s="22" customFormat="1" ht="51.75" customHeight="1">
      <c r="A18" s="245"/>
      <c r="B18" s="549" t="s">
        <v>1834</v>
      </c>
      <c r="C18" s="550"/>
      <c r="D18" s="550"/>
      <c r="E18" s="550"/>
      <c r="F18" s="550"/>
      <c r="G18" s="550"/>
      <c r="H18" s="551"/>
    </row>
    <row r="19" spans="1:8" s="2" customFormat="1">
      <c r="A19" s="116">
        <v>540100</v>
      </c>
      <c r="B19" s="171" t="s">
        <v>239</v>
      </c>
      <c r="C19" s="116" t="s">
        <v>240</v>
      </c>
      <c r="D19" s="117">
        <v>11.2</v>
      </c>
      <c r="E19" s="107"/>
      <c r="F19" s="107">
        <f t="shared" si="2"/>
        <v>0</v>
      </c>
      <c r="G19" s="107"/>
      <c r="H19" s="107">
        <f t="shared" si="3"/>
        <v>0</v>
      </c>
    </row>
    <row r="20" spans="1:8" s="2" customFormat="1">
      <c r="A20" s="116">
        <v>540101</v>
      </c>
      <c r="B20" s="171" t="s">
        <v>241</v>
      </c>
      <c r="C20" s="116" t="s">
        <v>240</v>
      </c>
      <c r="D20" s="117">
        <v>13.72</v>
      </c>
      <c r="E20" s="107"/>
      <c r="F20" s="107">
        <f t="shared" si="2"/>
        <v>0</v>
      </c>
      <c r="G20" s="107"/>
      <c r="H20" s="107">
        <f t="shared" si="3"/>
        <v>0</v>
      </c>
    </row>
    <row r="21" spans="1:8" s="2" customFormat="1">
      <c r="A21" s="116">
        <v>540102</v>
      </c>
      <c r="B21" s="171" t="s">
        <v>242</v>
      </c>
      <c r="C21" s="116" t="s">
        <v>240</v>
      </c>
      <c r="D21" s="117">
        <v>17.190000000000001</v>
      </c>
      <c r="E21" s="107"/>
      <c r="F21" s="107">
        <f t="shared" si="2"/>
        <v>0</v>
      </c>
      <c r="G21" s="107"/>
      <c r="H21" s="107">
        <f t="shared" si="3"/>
        <v>0</v>
      </c>
    </row>
    <row r="22" spans="1:8" s="2" customFormat="1">
      <c r="A22" s="116">
        <v>540103</v>
      </c>
      <c r="B22" s="171" t="s">
        <v>243</v>
      </c>
      <c r="C22" s="116" t="s">
        <v>240</v>
      </c>
      <c r="D22" s="117">
        <v>14.17</v>
      </c>
      <c r="E22" s="107"/>
      <c r="F22" s="107">
        <f t="shared" si="2"/>
        <v>0</v>
      </c>
      <c r="G22" s="107"/>
      <c r="H22" s="107">
        <f t="shared" si="3"/>
        <v>0</v>
      </c>
    </row>
    <row r="23" spans="1:8" s="2" customFormat="1">
      <c r="A23" s="116">
        <v>540104</v>
      </c>
      <c r="B23" s="171" t="s">
        <v>244</v>
      </c>
      <c r="C23" s="116" t="s">
        <v>240</v>
      </c>
      <c r="D23" s="117">
        <v>11.46</v>
      </c>
      <c r="E23" s="107"/>
      <c r="F23" s="107">
        <f t="shared" si="2"/>
        <v>0</v>
      </c>
      <c r="G23" s="107"/>
      <c r="H23" s="107">
        <f t="shared" si="3"/>
        <v>0</v>
      </c>
    </row>
    <row r="24" spans="1:8" s="2" customFormat="1" ht="22.5">
      <c r="A24" s="116">
        <v>540105</v>
      </c>
      <c r="B24" s="171" t="s">
        <v>245</v>
      </c>
      <c r="C24" s="116" t="s">
        <v>240</v>
      </c>
      <c r="D24" s="117">
        <v>12.08</v>
      </c>
      <c r="E24" s="107"/>
      <c r="F24" s="107">
        <f t="shared" si="2"/>
        <v>0</v>
      </c>
      <c r="G24" s="107"/>
      <c r="H24" s="107">
        <f t="shared" si="3"/>
        <v>0</v>
      </c>
    </row>
    <row r="25" spans="1:8" s="2" customFormat="1">
      <c r="A25" s="116">
        <v>560100</v>
      </c>
      <c r="B25" s="171" t="s">
        <v>246</v>
      </c>
      <c r="C25" s="116" t="s">
        <v>240</v>
      </c>
      <c r="D25" s="117">
        <v>11.2</v>
      </c>
      <c r="E25" s="107"/>
      <c r="F25" s="107">
        <f t="shared" si="2"/>
        <v>0</v>
      </c>
      <c r="G25" s="107"/>
      <c r="H25" s="107">
        <f t="shared" si="3"/>
        <v>0</v>
      </c>
    </row>
    <row r="26" spans="1:8" s="2" customFormat="1" ht="22.5">
      <c r="A26" s="116">
        <v>560101</v>
      </c>
      <c r="B26" s="171" t="s">
        <v>247</v>
      </c>
      <c r="C26" s="116" t="s">
        <v>240</v>
      </c>
      <c r="D26" s="117" t="s">
        <v>248</v>
      </c>
      <c r="E26" s="107"/>
      <c r="F26" s="107" t="e">
        <f t="shared" si="2"/>
        <v>#VALUE!</v>
      </c>
      <c r="G26" s="107"/>
      <c r="H26" s="107" t="e">
        <f t="shared" si="3"/>
        <v>#VALUE!</v>
      </c>
    </row>
    <row r="27" spans="1:8" s="2" customFormat="1">
      <c r="A27" s="116">
        <v>560200</v>
      </c>
      <c r="B27" s="171" t="s">
        <v>249</v>
      </c>
      <c r="C27" s="116" t="s">
        <v>240</v>
      </c>
      <c r="D27" s="117">
        <v>17.27</v>
      </c>
      <c r="E27" s="107"/>
      <c r="F27" s="107">
        <f t="shared" si="2"/>
        <v>0</v>
      </c>
      <c r="G27" s="107"/>
      <c r="H27" s="107">
        <f t="shared" si="3"/>
        <v>0</v>
      </c>
    </row>
    <row r="28" spans="1:8" s="2" customFormat="1">
      <c r="A28" s="116">
        <v>560800</v>
      </c>
      <c r="B28" s="171" t="s">
        <v>250</v>
      </c>
      <c r="C28" s="116" t="s">
        <v>240</v>
      </c>
      <c r="D28" s="117">
        <v>18.78</v>
      </c>
      <c r="E28" s="107"/>
      <c r="F28" s="107">
        <f t="shared" si="2"/>
        <v>0</v>
      </c>
      <c r="G28" s="107"/>
      <c r="H28" s="107">
        <f t="shared" si="3"/>
        <v>0</v>
      </c>
    </row>
    <row r="29" spans="1:8" s="2" customFormat="1">
      <c r="A29" s="116">
        <v>560300</v>
      </c>
      <c r="B29" s="171" t="s">
        <v>251</v>
      </c>
      <c r="C29" s="116" t="s">
        <v>240</v>
      </c>
      <c r="D29" s="117">
        <v>12.08</v>
      </c>
      <c r="E29" s="107"/>
      <c r="F29" s="107">
        <f t="shared" si="2"/>
        <v>0</v>
      </c>
      <c r="G29" s="107"/>
      <c r="H29" s="107">
        <f t="shared" si="3"/>
        <v>0</v>
      </c>
    </row>
    <row r="30" spans="1:8" s="2" customFormat="1">
      <c r="A30" s="116">
        <v>560102</v>
      </c>
      <c r="B30" s="171" t="s">
        <v>252</v>
      </c>
      <c r="C30" s="116" t="s">
        <v>240</v>
      </c>
      <c r="D30" s="117">
        <v>19.89</v>
      </c>
      <c r="E30" s="107"/>
      <c r="F30" s="107">
        <f t="shared" si="2"/>
        <v>0</v>
      </c>
      <c r="G30" s="107"/>
      <c r="H30" s="107">
        <f t="shared" si="3"/>
        <v>0</v>
      </c>
    </row>
    <row r="31" spans="1:8" s="2" customFormat="1" ht="22.5">
      <c r="A31" s="116">
        <v>560301</v>
      </c>
      <c r="B31" s="171" t="s">
        <v>253</v>
      </c>
      <c r="C31" s="116" t="s">
        <v>240</v>
      </c>
      <c r="D31" s="117">
        <v>13.31</v>
      </c>
      <c r="E31" s="107"/>
      <c r="F31" s="107">
        <f t="shared" si="2"/>
        <v>0</v>
      </c>
      <c r="G31" s="107"/>
      <c r="H31" s="107">
        <f t="shared" si="3"/>
        <v>0</v>
      </c>
    </row>
    <row r="32" spans="1:8" s="2" customFormat="1" ht="22.5">
      <c r="A32" s="116">
        <v>510110</v>
      </c>
      <c r="B32" s="171" t="s">
        <v>254</v>
      </c>
      <c r="C32" s="116" t="s">
        <v>54</v>
      </c>
      <c r="D32" s="117" t="s">
        <v>255</v>
      </c>
      <c r="E32" s="107"/>
      <c r="F32" s="107" t="e">
        <f t="shared" si="2"/>
        <v>#VALUE!</v>
      </c>
      <c r="G32" s="107"/>
      <c r="H32" s="107" t="e">
        <f t="shared" si="3"/>
        <v>#VALUE!</v>
      </c>
    </row>
    <row r="33" spans="1:8" s="2" customFormat="1" ht="22.5">
      <c r="A33" s="116">
        <v>510200</v>
      </c>
      <c r="B33" s="171" t="s">
        <v>256</v>
      </c>
      <c r="C33" s="116" t="s">
        <v>240</v>
      </c>
      <c r="D33" s="117" t="s">
        <v>257</v>
      </c>
      <c r="E33" s="107"/>
      <c r="F33" s="107" t="e">
        <f t="shared" si="2"/>
        <v>#VALUE!</v>
      </c>
      <c r="G33" s="107"/>
      <c r="H33" s="107" t="e">
        <f t="shared" si="3"/>
        <v>#VALUE!</v>
      </c>
    </row>
    <row r="34" spans="1:8" s="2" customFormat="1" ht="22.5">
      <c r="A34" s="116">
        <v>510299</v>
      </c>
      <c r="B34" s="171" t="s">
        <v>258</v>
      </c>
      <c r="C34" s="116" t="s">
        <v>240</v>
      </c>
      <c r="D34" s="117" t="s">
        <v>259</v>
      </c>
      <c r="E34" s="107"/>
      <c r="F34" s="107" t="e">
        <f t="shared" si="2"/>
        <v>#VALUE!</v>
      </c>
      <c r="G34" s="107"/>
      <c r="H34" s="107" t="e">
        <f t="shared" si="3"/>
        <v>#VALUE!</v>
      </c>
    </row>
    <row r="35" spans="1:8" s="2" customFormat="1" ht="22.5">
      <c r="A35" s="116">
        <v>510500</v>
      </c>
      <c r="B35" s="171" t="s">
        <v>260</v>
      </c>
      <c r="C35" s="116" t="s">
        <v>54</v>
      </c>
      <c r="D35" s="117" t="s">
        <v>261</v>
      </c>
      <c r="E35" s="107"/>
      <c r="F35" s="107" t="e">
        <f t="shared" si="2"/>
        <v>#VALUE!</v>
      </c>
      <c r="G35" s="107"/>
      <c r="H35" s="107" t="e">
        <f t="shared" si="3"/>
        <v>#VALUE!</v>
      </c>
    </row>
    <row r="36" spans="1:8" s="2" customFormat="1">
      <c r="A36" s="116">
        <v>520100</v>
      </c>
      <c r="B36" s="171" t="s">
        <v>262</v>
      </c>
      <c r="C36" s="116" t="s">
        <v>240</v>
      </c>
      <c r="D36" s="117">
        <v>10.66</v>
      </c>
      <c r="E36" s="107"/>
      <c r="F36" s="107">
        <f t="shared" si="2"/>
        <v>0</v>
      </c>
      <c r="G36" s="107"/>
      <c r="H36" s="107">
        <f t="shared" si="3"/>
        <v>0</v>
      </c>
    </row>
    <row r="37" spans="1:8" s="2" customFormat="1">
      <c r="A37" s="116">
        <v>520101</v>
      </c>
      <c r="B37" s="171" t="s">
        <v>263</v>
      </c>
      <c r="C37" s="116" t="s">
        <v>240</v>
      </c>
      <c r="D37" s="117">
        <v>20.02</v>
      </c>
      <c r="E37" s="107"/>
      <c r="F37" s="107">
        <f t="shared" si="2"/>
        <v>0</v>
      </c>
      <c r="G37" s="107"/>
      <c r="H37" s="107">
        <f t="shared" si="3"/>
        <v>0</v>
      </c>
    </row>
    <row r="38" spans="1:8" s="2" customFormat="1">
      <c r="A38" s="116">
        <v>520102</v>
      </c>
      <c r="B38" s="171" t="s">
        <v>264</v>
      </c>
      <c r="C38" s="116" t="s">
        <v>240</v>
      </c>
      <c r="D38" s="117">
        <v>17.690000000000001</v>
      </c>
      <c r="E38" s="107"/>
      <c r="F38" s="107">
        <f t="shared" si="2"/>
        <v>0</v>
      </c>
      <c r="G38" s="107"/>
      <c r="H38" s="107">
        <f t="shared" si="3"/>
        <v>0</v>
      </c>
    </row>
    <row r="39" spans="1:8" s="2" customFormat="1">
      <c r="A39" s="116">
        <v>521000</v>
      </c>
      <c r="B39" s="171" t="s">
        <v>265</v>
      </c>
      <c r="C39" s="116" t="s">
        <v>54</v>
      </c>
      <c r="D39" s="118">
        <v>2950.57</v>
      </c>
      <c r="E39" s="107"/>
      <c r="F39" s="107">
        <f t="shared" si="2"/>
        <v>0</v>
      </c>
      <c r="G39" s="107"/>
      <c r="H39" s="107">
        <f t="shared" si="3"/>
        <v>0</v>
      </c>
    </row>
    <row r="40" spans="1:8" s="2" customFormat="1">
      <c r="A40" s="116">
        <v>510000</v>
      </c>
      <c r="B40" s="171" t="s">
        <v>266</v>
      </c>
      <c r="C40" s="116" t="s">
        <v>54</v>
      </c>
      <c r="D40" s="118">
        <v>7928.48</v>
      </c>
      <c r="E40" s="107"/>
      <c r="F40" s="107">
        <f t="shared" si="2"/>
        <v>0</v>
      </c>
      <c r="G40" s="107"/>
      <c r="H40" s="107">
        <f t="shared" si="3"/>
        <v>0</v>
      </c>
    </row>
    <row r="41" spans="1:8" s="2" customFormat="1" ht="22.5">
      <c r="A41" s="116">
        <v>570100</v>
      </c>
      <c r="B41" s="171" t="s">
        <v>267</v>
      </c>
      <c r="C41" s="116" t="s">
        <v>54</v>
      </c>
      <c r="D41" s="117" t="s">
        <v>268</v>
      </c>
      <c r="E41" s="107"/>
      <c r="F41" s="107" t="e">
        <f t="shared" si="2"/>
        <v>#VALUE!</v>
      </c>
      <c r="G41" s="107"/>
      <c r="H41" s="107" t="e">
        <f t="shared" si="3"/>
        <v>#VALUE!</v>
      </c>
    </row>
    <row r="42" spans="1:8" s="2" customFormat="1">
      <c r="A42" s="116">
        <v>580100</v>
      </c>
      <c r="B42" s="171" t="s">
        <v>269</v>
      </c>
      <c r="C42" s="116" t="s">
        <v>240</v>
      </c>
      <c r="D42" s="117">
        <v>13.31</v>
      </c>
      <c r="E42" s="107"/>
      <c r="F42" s="107">
        <f t="shared" si="2"/>
        <v>0</v>
      </c>
      <c r="G42" s="107"/>
      <c r="H42" s="107">
        <f t="shared" si="3"/>
        <v>0</v>
      </c>
    </row>
    <row r="43" spans="1:8" s="2" customFormat="1">
      <c r="A43" s="116">
        <v>580101</v>
      </c>
      <c r="B43" s="171" t="s">
        <v>270</v>
      </c>
      <c r="C43" s="116" t="s">
        <v>240</v>
      </c>
      <c r="D43" s="117">
        <v>10.23</v>
      </c>
      <c r="E43" s="107"/>
      <c r="F43" s="107">
        <f t="shared" si="2"/>
        <v>0</v>
      </c>
      <c r="G43" s="107"/>
      <c r="H43" s="107">
        <f t="shared" si="3"/>
        <v>0</v>
      </c>
    </row>
    <row r="44" spans="1:8" s="2" customFormat="1">
      <c r="A44" s="116">
        <v>580102</v>
      </c>
      <c r="B44" s="171" t="s">
        <v>271</v>
      </c>
      <c r="C44" s="116" t="s">
        <v>240</v>
      </c>
      <c r="D44" s="117">
        <v>12.99</v>
      </c>
      <c r="E44" s="107"/>
      <c r="F44" s="107">
        <f t="shared" si="2"/>
        <v>0</v>
      </c>
      <c r="G44" s="107"/>
      <c r="H44" s="107">
        <f t="shared" si="3"/>
        <v>0</v>
      </c>
    </row>
    <row r="45" spans="1:8" s="2" customFormat="1" ht="22.5">
      <c r="A45" s="116">
        <v>590100</v>
      </c>
      <c r="B45" s="171" t="s">
        <v>272</v>
      </c>
      <c r="C45" s="116" t="s">
        <v>240</v>
      </c>
      <c r="D45" s="117">
        <v>26.6</v>
      </c>
      <c r="E45" s="107"/>
      <c r="F45" s="107">
        <f t="shared" si="2"/>
        <v>0</v>
      </c>
      <c r="G45" s="107"/>
      <c r="H45" s="107">
        <f t="shared" si="3"/>
        <v>0</v>
      </c>
    </row>
    <row r="46" spans="1:8" ht="48.75" customHeight="1">
      <c r="A46" s="245"/>
      <c r="B46" s="549" t="s">
        <v>1835</v>
      </c>
      <c r="C46" s="550"/>
      <c r="D46" s="550"/>
      <c r="E46" s="550"/>
      <c r="F46" s="550"/>
      <c r="G46" s="550"/>
      <c r="H46" s="551"/>
    </row>
    <row r="47" spans="1:8">
      <c r="A47" s="116">
        <v>590101</v>
      </c>
      <c r="B47" s="171" t="s">
        <v>239</v>
      </c>
      <c r="C47" s="116" t="s">
        <v>240</v>
      </c>
      <c r="D47" s="117">
        <v>6.38</v>
      </c>
      <c r="E47" s="291"/>
      <c r="F47" s="107">
        <f t="shared" ref="F47:F73" si="4">D47*E47</f>
        <v>0</v>
      </c>
      <c r="G47" s="291"/>
      <c r="H47" s="107">
        <f t="shared" ref="H47:H73" si="5">D47*G47</f>
        <v>0</v>
      </c>
    </row>
    <row r="48" spans="1:8">
      <c r="A48" s="116">
        <v>590102</v>
      </c>
      <c r="B48" s="171" t="s">
        <v>241</v>
      </c>
      <c r="C48" s="116" t="s">
        <v>240</v>
      </c>
      <c r="D48" s="117">
        <v>7.82</v>
      </c>
      <c r="E48" s="291"/>
      <c r="F48" s="107">
        <f t="shared" si="4"/>
        <v>0</v>
      </c>
      <c r="G48" s="291"/>
      <c r="H48" s="107">
        <f t="shared" si="5"/>
        <v>0</v>
      </c>
    </row>
    <row r="49" spans="1:8">
      <c r="A49" s="116">
        <v>590103</v>
      </c>
      <c r="B49" s="171" t="s">
        <v>242</v>
      </c>
      <c r="C49" s="116" t="s">
        <v>240</v>
      </c>
      <c r="D49" s="117">
        <v>9.8000000000000007</v>
      </c>
      <c r="E49" s="291"/>
      <c r="F49" s="107">
        <f t="shared" si="4"/>
        <v>0</v>
      </c>
      <c r="G49" s="291"/>
      <c r="H49" s="107">
        <f t="shared" si="5"/>
        <v>0</v>
      </c>
    </row>
    <row r="50" spans="1:8">
      <c r="A50" s="116">
        <v>590104</v>
      </c>
      <c r="B50" s="171" t="s">
        <v>243</v>
      </c>
      <c r="C50" s="116" t="s">
        <v>240</v>
      </c>
      <c r="D50" s="117">
        <v>8.08</v>
      </c>
      <c r="E50" s="292"/>
      <c r="F50" s="107">
        <f t="shared" si="4"/>
        <v>0</v>
      </c>
      <c r="G50" s="292"/>
      <c r="H50" s="107">
        <f t="shared" si="5"/>
        <v>0</v>
      </c>
    </row>
    <row r="51" spans="1:8">
      <c r="A51" s="116">
        <v>590105</v>
      </c>
      <c r="B51" s="171" t="s">
        <v>244</v>
      </c>
      <c r="C51" s="116" t="s">
        <v>240</v>
      </c>
      <c r="D51" s="117">
        <v>6.53</v>
      </c>
      <c r="E51" s="292"/>
      <c r="F51" s="107">
        <f t="shared" si="4"/>
        <v>0</v>
      </c>
      <c r="G51" s="292"/>
      <c r="H51" s="107">
        <f t="shared" si="5"/>
        <v>0</v>
      </c>
    </row>
    <row r="52" spans="1:8" ht="22.5">
      <c r="A52" s="116">
        <v>590106</v>
      </c>
      <c r="B52" s="171" t="s">
        <v>245</v>
      </c>
      <c r="C52" s="116" t="s">
        <v>240</v>
      </c>
      <c r="D52" s="117">
        <v>6.88</v>
      </c>
      <c r="E52" s="292"/>
      <c r="F52" s="107">
        <f t="shared" si="4"/>
        <v>0</v>
      </c>
      <c r="G52" s="292"/>
      <c r="H52" s="107">
        <f t="shared" si="5"/>
        <v>0</v>
      </c>
    </row>
    <row r="53" spans="1:8">
      <c r="A53" s="116">
        <v>590107</v>
      </c>
      <c r="B53" s="171" t="s">
        <v>246</v>
      </c>
      <c r="C53" s="116" t="s">
        <v>240</v>
      </c>
      <c r="D53" s="117">
        <v>6.38</v>
      </c>
      <c r="E53" s="292"/>
      <c r="F53" s="107">
        <f t="shared" si="4"/>
        <v>0</v>
      </c>
      <c r="G53" s="292"/>
      <c r="H53" s="107">
        <f t="shared" si="5"/>
        <v>0</v>
      </c>
    </row>
    <row r="54" spans="1:8" ht="22.5">
      <c r="A54" s="116">
        <v>590108</v>
      </c>
      <c r="B54" s="171" t="s">
        <v>247</v>
      </c>
      <c r="C54" s="116" t="s">
        <v>240</v>
      </c>
      <c r="D54" s="117" t="s">
        <v>1769</v>
      </c>
      <c r="E54" s="292"/>
      <c r="F54" s="107" t="e">
        <f t="shared" si="4"/>
        <v>#VALUE!</v>
      </c>
      <c r="G54" s="292"/>
      <c r="H54" s="107" t="e">
        <f t="shared" si="5"/>
        <v>#VALUE!</v>
      </c>
    </row>
    <row r="55" spans="1:8">
      <c r="A55" s="116">
        <v>590109</v>
      </c>
      <c r="B55" s="171" t="s">
        <v>249</v>
      </c>
      <c r="C55" s="116" t="s">
        <v>240</v>
      </c>
      <c r="D55" s="117">
        <v>9.84</v>
      </c>
      <c r="E55" s="292"/>
      <c r="F55" s="107">
        <f t="shared" si="4"/>
        <v>0</v>
      </c>
      <c r="G55" s="292"/>
      <c r="H55" s="107">
        <f t="shared" si="5"/>
        <v>0</v>
      </c>
    </row>
    <row r="56" spans="1:8">
      <c r="A56" s="116">
        <v>590110</v>
      </c>
      <c r="B56" s="171" t="s">
        <v>250</v>
      </c>
      <c r="C56" s="116" t="s">
        <v>240</v>
      </c>
      <c r="D56" s="117">
        <v>10.7</v>
      </c>
      <c r="E56" s="292"/>
      <c r="F56" s="107">
        <f t="shared" si="4"/>
        <v>0</v>
      </c>
      <c r="G56" s="292"/>
      <c r="H56" s="107">
        <f t="shared" si="5"/>
        <v>0</v>
      </c>
    </row>
    <row r="57" spans="1:8">
      <c r="A57" s="116">
        <v>590111</v>
      </c>
      <c r="B57" s="171" t="s">
        <v>251</v>
      </c>
      <c r="C57" s="116" t="s">
        <v>240</v>
      </c>
      <c r="D57" s="117">
        <v>6.88</v>
      </c>
      <c r="E57" s="292"/>
      <c r="F57" s="107">
        <f t="shared" si="4"/>
        <v>0</v>
      </c>
      <c r="G57" s="292"/>
      <c r="H57" s="107">
        <f t="shared" si="5"/>
        <v>0</v>
      </c>
    </row>
    <row r="58" spans="1:8">
      <c r="A58" s="116">
        <v>590112</v>
      </c>
      <c r="B58" s="171" t="s">
        <v>252</v>
      </c>
      <c r="C58" s="116" t="s">
        <v>240</v>
      </c>
      <c r="D58" s="117">
        <v>11.34</v>
      </c>
      <c r="E58" s="292"/>
      <c r="F58" s="107">
        <f t="shared" si="4"/>
        <v>0</v>
      </c>
      <c r="G58" s="292"/>
      <c r="H58" s="107">
        <f t="shared" si="5"/>
        <v>0</v>
      </c>
    </row>
    <row r="59" spans="1:8" ht="22.5">
      <c r="A59" s="116">
        <v>590113</v>
      </c>
      <c r="B59" s="171" t="s">
        <v>253</v>
      </c>
      <c r="C59" s="116" t="s">
        <v>240</v>
      </c>
      <c r="D59" s="117">
        <v>7.59</v>
      </c>
      <c r="E59" s="292"/>
      <c r="F59" s="107">
        <f t="shared" si="4"/>
        <v>0</v>
      </c>
      <c r="G59" s="292"/>
      <c r="H59" s="107">
        <f t="shared" si="5"/>
        <v>0</v>
      </c>
    </row>
    <row r="60" spans="1:8" ht="22.5">
      <c r="A60" s="116">
        <v>590114</v>
      </c>
      <c r="B60" s="171" t="s">
        <v>254</v>
      </c>
      <c r="C60" s="116" t="s">
        <v>54</v>
      </c>
      <c r="D60" s="117" t="s">
        <v>1770</v>
      </c>
      <c r="E60" s="292"/>
      <c r="F60" s="107" t="e">
        <f t="shared" si="4"/>
        <v>#VALUE!</v>
      </c>
      <c r="G60" s="292"/>
      <c r="H60" s="107" t="e">
        <f t="shared" si="5"/>
        <v>#VALUE!</v>
      </c>
    </row>
    <row r="61" spans="1:8" ht="22.5">
      <c r="A61" s="116">
        <v>590115</v>
      </c>
      <c r="B61" s="171" t="s">
        <v>256</v>
      </c>
      <c r="C61" s="116" t="s">
        <v>240</v>
      </c>
      <c r="D61" s="117" t="s">
        <v>1771</v>
      </c>
      <c r="E61" s="292"/>
      <c r="F61" s="107" t="e">
        <f t="shared" si="4"/>
        <v>#VALUE!</v>
      </c>
      <c r="G61" s="292"/>
      <c r="H61" s="107" t="e">
        <f t="shared" si="5"/>
        <v>#VALUE!</v>
      </c>
    </row>
    <row r="62" spans="1:8" ht="22.5">
      <c r="A62" s="116">
        <v>590116</v>
      </c>
      <c r="B62" s="171" t="s">
        <v>258</v>
      </c>
      <c r="C62" s="116" t="s">
        <v>240</v>
      </c>
      <c r="D62" s="117" t="s">
        <v>1772</v>
      </c>
      <c r="E62" s="292"/>
      <c r="F62" s="107" t="e">
        <f t="shared" si="4"/>
        <v>#VALUE!</v>
      </c>
      <c r="G62" s="292"/>
      <c r="H62" s="107" t="e">
        <f t="shared" si="5"/>
        <v>#VALUE!</v>
      </c>
    </row>
    <row r="63" spans="1:8" ht="22.5">
      <c r="A63" s="116">
        <v>590117</v>
      </c>
      <c r="B63" s="171" t="s">
        <v>260</v>
      </c>
      <c r="C63" s="116" t="s">
        <v>54</v>
      </c>
      <c r="D63" s="117" t="s">
        <v>1773</v>
      </c>
      <c r="E63" s="292"/>
      <c r="F63" s="107" t="e">
        <f t="shared" si="4"/>
        <v>#VALUE!</v>
      </c>
      <c r="G63" s="292"/>
      <c r="H63" s="107" t="e">
        <f t="shared" si="5"/>
        <v>#VALUE!</v>
      </c>
    </row>
    <row r="64" spans="1:8">
      <c r="A64" s="116">
        <v>590118</v>
      </c>
      <c r="B64" s="171" t="s">
        <v>262</v>
      </c>
      <c r="C64" s="116" t="s">
        <v>240</v>
      </c>
      <c r="D64" s="117">
        <v>6.07</v>
      </c>
      <c r="E64" s="292"/>
      <c r="F64" s="107">
        <f t="shared" si="4"/>
        <v>0</v>
      </c>
      <c r="G64" s="292"/>
      <c r="H64" s="107">
        <f t="shared" si="5"/>
        <v>0</v>
      </c>
    </row>
    <row r="65" spans="1:8">
      <c r="A65" s="116">
        <v>590119</v>
      </c>
      <c r="B65" s="171" t="s">
        <v>263</v>
      </c>
      <c r="C65" s="116" t="s">
        <v>240</v>
      </c>
      <c r="D65" s="117">
        <v>11.41</v>
      </c>
      <c r="E65" s="292"/>
      <c r="F65" s="107">
        <f t="shared" si="4"/>
        <v>0</v>
      </c>
      <c r="G65" s="292"/>
      <c r="H65" s="107">
        <f t="shared" si="5"/>
        <v>0</v>
      </c>
    </row>
    <row r="66" spans="1:8">
      <c r="A66" s="116">
        <v>590120</v>
      </c>
      <c r="B66" s="171" t="s">
        <v>264</v>
      </c>
      <c r="C66" s="116" t="s">
        <v>240</v>
      </c>
      <c r="D66" s="117">
        <v>10.08</v>
      </c>
      <c r="E66" s="292"/>
      <c r="F66" s="107">
        <f t="shared" si="4"/>
        <v>0</v>
      </c>
      <c r="G66" s="292"/>
      <c r="H66" s="107">
        <f t="shared" si="5"/>
        <v>0</v>
      </c>
    </row>
    <row r="67" spans="1:8">
      <c r="A67" s="116">
        <v>590121</v>
      </c>
      <c r="B67" s="171" t="s">
        <v>265</v>
      </c>
      <c r="C67" s="116" t="s">
        <v>54</v>
      </c>
      <c r="D67" s="117">
        <v>1681.83</v>
      </c>
      <c r="E67" s="292"/>
      <c r="F67" s="107">
        <f t="shared" si="4"/>
        <v>0</v>
      </c>
      <c r="G67" s="292"/>
      <c r="H67" s="107">
        <f t="shared" si="5"/>
        <v>0</v>
      </c>
    </row>
    <row r="68" spans="1:8">
      <c r="A68" s="116">
        <v>590122</v>
      </c>
      <c r="B68" s="171" t="s">
        <v>266</v>
      </c>
      <c r="C68" s="116" t="s">
        <v>54</v>
      </c>
      <c r="D68" s="117">
        <v>4519.2299999999996</v>
      </c>
      <c r="E68" s="292"/>
      <c r="F68" s="107">
        <f t="shared" si="4"/>
        <v>0</v>
      </c>
      <c r="G68" s="292"/>
      <c r="H68" s="107">
        <f t="shared" si="5"/>
        <v>0</v>
      </c>
    </row>
    <row r="69" spans="1:8" ht="22.5">
      <c r="A69" s="116">
        <v>590123</v>
      </c>
      <c r="B69" s="171" t="s">
        <v>267</v>
      </c>
      <c r="C69" s="116" t="s">
        <v>54</v>
      </c>
      <c r="D69" s="117" t="s">
        <v>1774</v>
      </c>
      <c r="E69" s="292"/>
      <c r="F69" s="107" t="e">
        <f t="shared" si="4"/>
        <v>#VALUE!</v>
      </c>
      <c r="G69" s="292"/>
      <c r="H69" s="107" t="e">
        <f t="shared" si="5"/>
        <v>#VALUE!</v>
      </c>
    </row>
    <row r="70" spans="1:8">
      <c r="A70" s="116">
        <v>590124</v>
      </c>
      <c r="B70" s="171" t="s">
        <v>269</v>
      </c>
      <c r="C70" s="116" t="s">
        <v>240</v>
      </c>
      <c r="D70" s="117">
        <v>7.59</v>
      </c>
      <c r="E70" s="292"/>
      <c r="F70" s="107">
        <f t="shared" si="4"/>
        <v>0</v>
      </c>
      <c r="G70" s="292"/>
      <c r="H70" s="107">
        <f t="shared" si="5"/>
        <v>0</v>
      </c>
    </row>
    <row r="71" spans="1:8">
      <c r="A71" s="116">
        <v>590125</v>
      </c>
      <c r="B71" s="171" t="s">
        <v>270</v>
      </c>
      <c r="C71" s="116" t="s">
        <v>240</v>
      </c>
      <c r="D71" s="117">
        <v>5.83</v>
      </c>
      <c r="E71" s="292"/>
      <c r="F71" s="107">
        <f t="shared" si="4"/>
        <v>0</v>
      </c>
      <c r="G71" s="292"/>
      <c r="H71" s="107">
        <f t="shared" si="5"/>
        <v>0</v>
      </c>
    </row>
    <row r="72" spans="1:8">
      <c r="A72" s="116">
        <v>590126</v>
      </c>
      <c r="B72" s="171" t="s">
        <v>271</v>
      </c>
      <c r="C72" s="116" t="s">
        <v>240</v>
      </c>
      <c r="D72" s="117">
        <v>7.4</v>
      </c>
      <c r="E72" s="292"/>
      <c r="F72" s="107">
        <f t="shared" si="4"/>
        <v>0</v>
      </c>
      <c r="G72" s="292"/>
      <c r="H72" s="107">
        <f t="shared" si="5"/>
        <v>0</v>
      </c>
    </row>
    <row r="73" spans="1:8" ht="22.5">
      <c r="A73" s="116">
        <v>590127</v>
      </c>
      <c r="B73" s="171" t="s">
        <v>272</v>
      </c>
      <c r="C73" s="116" t="s">
        <v>240</v>
      </c>
      <c r="D73" s="117">
        <v>15.16</v>
      </c>
      <c r="E73" s="292"/>
      <c r="F73" s="107">
        <f t="shared" si="4"/>
        <v>0</v>
      </c>
      <c r="G73" s="292"/>
      <c r="H73" s="107">
        <f t="shared" si="5"/>
        <v>0</v>
      </c>
    </row>
  </sheetData>
  <mergeCells count="10">
    <mergeCell ref="B46:H46"/>
    <mergeCell ref="B9:H9"/>
    <mergeCell ref="B18:H18"/>
    <mergeCell ref="D6:D8"/>
    <mergeCell ref="A6:A8"/>
    <mergeCell ref="B6:B8"/>
    <mergeCell ref="C6:C8"/>
    <mergeCell ref="E6:H6"/>
    <mergeCell ref="E7:F7"/>
    <mergeCell ref="G7:H7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41"/>
  <sheetViews>
    <sheetView view="pageBreakPreview" topLeftCell="A22" zoomScaleNormal="100" zoomScaleSheetLayoutView="100" workbookViewId="0">
      <selection activeCell="H44" sqref="H44"/>
    </sheetView>
  </sheetViews>
  <sheetFormatPr defaultRowHeight="12.75"/>
  <cols>
    <col min="1" max="1" width="20.5703125" style="3" customWidth="1"/>
    <col min="2" max="2" width="7.85546875" style="3" customWidth="1"/>
    <col min="3" max="3" width="22.7109375" style="3" customWidth="1"/>
    <col min="4" max="4" width="12.5703125" style="3" customWidth="1"/>
    <col min="5" max="5" width="10.85546875" style="3" customWidth="1"/>
    <col min="6" max="6" width="8.85546875" style="3" customWidth="1"/>
    <col min="7" max="7" width="10" style="3" customWidth="1"/>
    <col min="8" max="8" width="9.85546875" style="3" customWidth="1"/>
    <col min="9" max="9" width="8.85546875" style="3" customWidth="1"/>
    <col min="10" max="10" width="8.7109375" style="3" customWidth="1"/>
    <col min="11" max="11" width="9.42578125" style="3" customWidth="1"/>
    <col min="12" max="16384" width="9.140625" style="3"/>
  </cols>
  <sheetData>
    <row r="1" spans="1:18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58"/>
      <c r="G1" s="160"/>
    </row>
    <row r="2" spans="1:18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160"/>
    </row>
    <row r="3" spans="1:18">
      <c r="A3" s="162"/>
      <c r="B3" s="163"/>
      <c r="C3" s="154"/>
      <c r="D3" s="158"/>
      <c r="E3" s="158"/>
      <c r="F3" s="158"/>
      <c r="G3" s="160"/>
    </row>
    <row r="4" spans="1:18" ht="14.25">
      <c r="A4" s="162"/>
      <c r="B4" s="163" t="s">
        <v>1809</v>
      </c>
      <c r="C4" s="155" t="s">
        <v>281</v>
      </c>
      <c r="D4" s="159"/>
      <c r="E4" s="159"/>
      <c r="F4" s="159"/>
      <c r="G4" s="161"/>
    </row>
    <row r="5" spans="1:18" ht="15.75">
      <c r="J5" s="4"/>
      <c r="K5" s="4"/>
      <c r="L5" s="19"/>
      <c r="M5" s="19"/>
    </row>
    <row r="6" spans="1:18" ht="12.75" customHeight="1">
      <c r="A6" s="526" t="s">
        <v>10</v>
      </c>
      <c r="B6" s="526" t="s">
        <v>11</v>
      </c>
      <c r="C6" s="526" t="s">
        <v>12</v>
      </c>
      <c r="D6" s="526" t="s">
        <v>13</v>
      </c>
      <c r="E6" s="526" t="s">
        <v>14</v>
      </c>
      <c r="F6" s="553" t="s">
        <v>1896</v>
      </c>
      <c r="G6" s="553"/>
      <c r="H6" s="553"/>
      <c r="I6" s="553" t="s">
        <v>1897</v>
      </c>
      <c r="J6" s="553"/>
      <c r="K6" s="553"/>
      <c r="L6" s="19"/>
      <c r="M6" s="19"/>
    </row>
    <row r="7" spans="1:18" ht="23.25" thickBot="1">
      <c r="A7" s="526"/>
      <c r="B7" s="526"/>
      <c r="C7" s="526"/>
      <c r="D7" s="526"/>
      <c r="E7" s="526"/>
      <c r="F7" s="107" t="s">
        <v>15</v>
      </c>
      <c r="G7" s="115" t="s">
        <v>16</v>
      </c>
      <c r="H7" s="227" t="s">
        <v>17</v>
      </c>
      <c r="I7" s="107" t="s">
        <v>15</v>
      </c>
      <c r="J7" s="115" t="s">
        <v>16</v>
      </c>
      <c r="K7" s="227" t="s">
        <v>17</v>
      </c>
    </row>
    <row r="8" spans="1:18" ht="13.5" thickBot="1">
      <c r="A8" s="91" t="s">
        <v>1876</v>
      </c>
      <c r="B8" s="91"/>
      <c r="C8" s="91"/>
      <c r="D8" s="91"/>
      <c r="E8" s="91"/>
      <c r="F8" s="91"/>
      <c r="G8" s="99"/>
      <c r="H8" s="145"/>
      <c r="I8" s="225"/>
      <c r="J8" s="223"/>
      <c r="K8" s="145"/>
    </row>
    <row r="9" spans="1:18" ht="11.1" customHeight="1">
      <c r="A9" s="146"/>
      <c r="B9" s="146"/>
      <c r="C9" s="146"/>
      <c r="D9" s="146"/>
      <c r="E9" s="146"/>
      <c r="F9" s="146"/>
      <c r="G9" s="146"/>
      <c r="H9" s="147"/>
      <c r="I9" s="146"/>
      <c r="J9" s="130"/>
      <c r="K9" s="147"/>
    </row>
    <row r="10" spans="1:18" ht="11.1" customHeight="1">
      <c r="A10" s="146"/>
      <c r="B10" s="146"/>
      <c r="C10" s="146"/>
      <c r="D10" s="146"/>
      <c r="E10" s="146"/>
      <c r="F10" s="146"/>
      <c r="G10" s="146"/>
      <c r="H10" s="146"/>
      <c r="I10" s="146"/>
      <c r="J10" s="130"/>
      <c r="K10" s="146"/>
      <c r="Q10" s="144"/>
      <c r="R10" s="144"/>
    </row>
    <row r="11" spans="1:18" ht="11.1" customHeight="1" thickBot="1">
      <c r="A11" s="146"/>
      <c r="B11" s="146"/>
      <c r="C11" s="146"/>
      <c r="D11" s="146"/>
      <c r="E11" s="146"/>
      <c r="F11" s="146"/>
      <c r="G11" s="146"/>
      <c r="H11" s="228"/>
      <c r="I11" s="146"/>
      <c r="J11" s="130"/>
      <c r="K11" s="228"/>
      <c r="Q11" s="144"/>
      <c r="R11" s="144"/>
    </row>
    <row r="12" spans="1:18" ht="15.75" thickBot="1">
      <c r="A12" s="91" t="s">
        <v>1767</v>
      </c>
      <c r="B12" s="91"/>
      <c r="C12" s="91"/>
      <c r="D12" s="91"/>
      <c r="E12" s="91"/>
      <c r="F12" s="91"/>
      <c r="G12" s="99"/>
      <c r="H12" s="145"/>
      <c r="I12" s="225"/>
      <c r="J12" s="223"/>
      <c r="K12" s="145"/>
      <c r="Q12" s="144"/>
      <c r="R12" s="144"/>
    </row>
    <row r="13" spans="1:18" ht="11.1" customHeight="1">
      <c r="A13" s="146"/>
      <c r="B13" s="146"/>
      <c r="C13" s="146"/>
      <c r="D13" s="146"/>
      <c r="E13" s="146"/>
      <c r="F13" s="146"/>
      <c r="G13" s="146"/>
      <c r="H13" s="147"/>
      <c r="I13" s="146"/>
      <c r="J13" s="130"/>
      <c r="K13" s="147"/>
      <c r="Q13" s="144"/>
      <c r="R13" s="144"/>
    </row>
    <row r="14" spans="1:18" ht="11.1" customHeight="1">
      <c r="A14" s="146"/>
      <c r="B14" s="146"/>
      <c r="C14" s="146"/>
      <c r="D14" s="146"/>
      <c r="E14" s="146"/>
      <c r="F14" s="146"/>
      <c r="G14" s="146"/>
      <c r="H14" s="146"/>
      <c r="I14" s="146"/>
      <c r="J14" s="130"/>
      <c r="K14" s="146"/>
      <c r="Q14" s="144"/>
      <c r="R14" s="144"/>
    </row>
    <row r="15" spans="1:18" ht="11.1" customHeight="1" thickBot="1">
      <c r="A15" s="146"/>
      <c r="B15" s="146"/>
      <c r="C15" s="146"/>
      <c r="D15" s="146"/>
      <c r="E15" s="146"/>
      <c r="F15" s="146"/>
      <c r="G15" s="146"/>
      <c r="H15" s="228"/>
      <c r="I15" s="146"/>
      <c r="J15" s="130"/>
      <c r="K15" s="228"/>
      <c r="Q15" s="144"/>
      <c r="R15" s="144"/>
    </row>
    <row r="16" spans="1:18" ht="15.75" thickBot="1">
      <c r="A16" s="91" t="s">
        <v>1875</v>
      </c>
      <c r="B16" s="91"/>
      <c r="C16" s="91"/>
      <c r="D16" s="91"/>
      <c r="E16" s="91"/>
      <c r="F16" s="91"/>
      <c r="G16" s="99"/>
      <c r="H16" s="145"/>
      <c r="I16" s="225"/>
      <c r="J16" s="223"/>
      <c r="K16" s="145"/>
      <c r="Q16" s="144"/>
      <c r="R16" s="144"/>
    </row>
    <row r="17" spans="1:11" ht="11.1" customHeight="1">
      <c r="A17" s="146"/>
      <c r="B17" s="146"/>
      <c r="C17" s="146"/>
      <c r="D17" s="146"/>
      <c r="E17" s="146"/>
      <c r="F17" s="146"/>
      <c r="G17" s="146"/>
      <c r="H17" s="147"/>
      <c r="I17" s="146"/>
      <c r="J17" s="130"/>
      <c r="K17" s="147"/>
    </row>
    <row r="18" spans="1:11" ht="11.1" customHeight="1">
      <c r="A18" s="146"/>
      <c r="B18" s="146"/>
      <c r="C18" s="146"/>
      <c r="D18" s="146"/>
      <c r="E18" s="146"/>
      <c r="F18" s="146"/>
      <c r="G18" s="146"/>
      <c r="H18" s="146"/>
      <c r="I18" s="146"/>
      <c r="J18" s="130"/>
      <c r="K18" s="130"/>
    </row>
    <row r="19" spans="1:11" ht="11.1" customHeight="1" thickBot="1">
      <c r="A19" s="146"/>
      <c r="B19" s="146"/>
      <c r="C19" s="146"/>
      <c r="D19" s="146"/>
      <c r="E19" s="146"/>
      <c r="F19" s="146"/>
      <c r="G19" s="146"/>
      <c r="H19" s="383"/>
      <c r="I19" s="146"/>
      <c r="J19" s="130"/>
      <c r="K19" s="383"/>
    </row>
    <row r="20" spans="1:11" ht="13.5" thickBot="1">
      <c r="A20" s="384" t="s">
        <v>1877</v>
      </c>
      <c r="B20" s="384"/>
      <c r="C20" s="384"/>
      <c r="D20" s="384"/>
      <c r="E20" s="384"/>
      <c r="F20" s="384"/>
      <c r="G20" s="384"/>
      <c r="H20" s="385"/>
      <c r="I20" s="386"/>
      <c r="J20" s="387"/>
      <c r="K20" s="385"/>
    </row>
    <row r="21" spans="1:11" ht="11.1" customHeight="1">
      <c r="A21" s="146"/>
      <c r="B21" s="146"/>
      <c r="C21" s="146"/>
      <c r="D21" s="146"/>
      <c r="E21" s="146"/>
      <c r="F21" s="146"/>
      <c r="G21" s="146"/>
      <c r="H21" s="383"/>
      <c r="I21" s="146"/>
      <c r="J21" s="130"/>
      <c r="K21" s="383"/>
    </row>
    <row r="22" spans="1:11" ht="11.1" customHeight="1">
      <c r="A22" s="146"/>
      <c r="B22" s="146"/>
      <c r="C22" s="146"/>
      <c r="D22" s="146"/>
      <c r="E22" s="146"/>
      <c r="F22" s="146"/>
      <c r="G22" s="146"/>
      <c r="H22" s="146"/>
      <c r="I22" s="146"/>
      <c r="J22" s="130"/>
      <c r="K22" s="130"/>
    </row>
    <row r="23" spans="1:11" ht="11.1" customHeight="1" thickBot="1">
      <c r="A23" s="146"/>
      <c r="B23" s="146"/>
      <c r="C23" s="146"/>
      <c r="D23" s="146"/>
      <c r="E23" s="146"/>
      <c r="F23" s="146"/>
      <c r="G23" s="146"/>
      <c r="H23" s="228"/>
      <c r="I23" s="146"/>
      <c r="J23" s="130"/>
      <c r="K23" s="228"/>
    </row>
    <row r="24" spans="1:11" ht="13.5" thickBot="1">
      <c r="A24" s="91" t="s">
        <v>82</v>
      </c>
      <c r="B24" s="91"/>
      <c r="C24" s="91"/>
      <c r="D24" s="91"/>
      <c r="E24" s="91"/>
      <c r="F24" s="91"/>
      <c r="G24" s="99"/>
      <c r="H24" s="145"/>
      <c r="I24" s="225"/>
      <c r="J24" s="223"/>
      <c r="K24" s="145"/>
    </row>
    <row r="25" spans="1:11" ht="13.5" customHeight="1">
      <c r="A25" s="91" t="s">
        <v>68</v>
      </c>
      <c r="B25" s="146" t="s">
        <v>98</v>
      </c>
      <c r="C25" s="136"/>
      <c r="D25" s="136"/>
      <c r="E25" s="136"/>
      <c r="F25" s="136"/>
      <c r="G25" s="136"/>
      <c r="H25" s="147"/>
      <c r="I25" s="218"/>
      <c r="J25" s="219"/>
      <c r="K25" s="147"/>
    </row>
    <row r="26" spans="1:11" ht="13.5" customHeight="1">
      <c r="A26" s="91" t="s">
        <v>69</v>
      </c>
      <c r="B26" s="146" t="s">
        <v>282</v>
      </c>
      <c r="C26" s="136"/>
      <c r="D26" s="136"/>
      <c r="E26" s="136"/>
      <c r="F26" s="136"/>
      <c r="G26" s="136"/>
      <c r="H26" s="146"/>
      <c r="I26" s="218"/>
      <c r="J26" s="219"/>
      <c r="K26" s="146"/>
    </row>
    <row r="27" spans="1:11" ht="13.5" customHeight="1">
      <c r="A27" s="91" t="s">
        <v>70</v>
      </c>
      <c r="B27" s="146" t="s">
        <v>100</v>
      </c>
      <c r="C27" s="136"/>
      <c r="D27" s="136"/>
      <c r="E27" s="136"/>
      <c r="F27" s="136"/>
      <c r="G27" s="136"/>
      <c r="H27" s="146"/>
      <c r="I27" s="218"/>
      <c r="J27" s="219"/>
      <c r="K27" s="146"/>
    </row>
    <row r="28" spans="1:11" ht="13.5" customHeight="1">
      <c r="A28" s="91" t="s">
        <v>71</v>
      </c>
      <c r="B28" s="146" t="s">
        <v>101</v>
      </c>
      <c r="C28" s="136"/>
      <c r="D28" s="136"/>
      <c r="E28" s="136"/>
      <c r="F28" s="136"/>
      <c r="G28" s="136"/>
      <c r="H28" s="146"/>
      <c r="I28" s="218"/>
      <c r="J28" s="219"/>
      <c r="K28" s="146"/>
    </row>
    <row r="29" spans="1:11">
      <c r="A29" s="91" t="s">
        <v>72</v>
      </c>
      <c r="B29" s="146" t="s">
        <v>99</v>
      </c>
      <c r="C29" s="136"/>
      <c r="D29" s="136"/>
      <c r="E29" s="136"/>
      <c r="F29" s="136"/>
      <c r="G29" s="136"/>
      <c r="H29" s="146"/>
      <c r="I29" s="218"/>
      <c r="J29" s="219"/>
      <c r="K29" s="146"/>
    </row>
    <row r="30" spans="1:11" ht="13.5" customHeight="1">
      <c r="A30" s="91" t="s">
        <v>73</v>
      </c>
      <c r="B30" s="146" t="s">
        <v>86</v>
      </c>
      <c r="C30" s="136"/>
      <c r="D30" s="136"/>
      <c r="E30" s="136"/>
      <c r="F30" s="136"/>
      <c r="G30" s="136"/>
      <c r="H30" s="146"/>
      <c r="I30" s="218"/>
      <c r="J30" s="219"/>
      <c r="K30" s="146"/>
    </row>
    <row r="31" spans="1:11" ht="13.5" customHeight="1">
      <c r="A31" s="91" t="s">
        <v>74</v>
      </c>
      <c r="B31" s="146" t="s">
        <v>83</v>
      </c>
      <c r="C31" s="136"/>
      <c r="D31" s="136"/>
      <c r="E31" s="136"/>
      <c r="F31" s="136"/>
      <c r="G31" s="136"/>
      <c r="H31" s="146"/>
      <c r="I31" s="218"/>
      <c r="J31" s="219"/>
      <c r="K31" s="146"/>
    </row>
    <row r="32" spans="1:11" ht="13.5" customHeight="1">
      <c r="A32" s="91" t="s">
        <v>75</v>
      </c>
      <c r="B32" s="146" t="s">
        <v>84</v>
      </c>
      <c r="C32" s="136"/>
      <c r="D32" s="136"/>
      <c r="E32" s="136"/>
      <c r="F32" s="136"/>
      <c r="G32" s="136"/>
      <c r="H32" s="146"/>
      <c r="I32" s="218"/>
      <c r="J32" s="219"/>
      <c r="K32" s="146"/>
    </row>
    <row r="33" spans="1:11" ht="13.5" customHeight="1">
      <c r="A33" s="91" t="s">
        <v>76</v>
      </c>
      <c r="B33" s="146" t="s">
        <v>102</v>
      </c>
      <c r="C33" s="136"/>
      <c r="D33" s="136"/>
      <c r="E33" s="136"/>
      <c r="F33" s="136"/>
      <c r="G33" s="136"/>
      <c r="H33" s="146"/>
      <c r="I33" s="218"/>
      <c r="J33" s="219"/>
      <c r="K33" s="146"/>
    </row>
    <row r="34" spans="1:11" ht="13.5" customHeight="1">
      <c r="A34" s="91" t="s">
        <v>77</v>
      </c>
      <c r="B34" s="146" t="s">
        <v>97</v>
      </c>
      <c r="C34" s="136"/>
      <c r="D34" s="136"/>
      <c r="E34" s="136"/>
      <c r="F34" s="136"/>
      <c r="G34" s="136"/>
      <c r="H34" s="146"/>
      <c r="I34" s="218"/>
      <c r="J34" s="219"/>
      <c r="K34" s="146"/>
    </row>
    <row r="35" spans="1:11" ht="13.5" customHeight="1">
      <c r="A35" s="91" t="s">
        <v>78</v>
      </c>
      <c r="B35" s="146" t="s">
        <v>87</v>
      </c>
      <c r="C35" s="136"/>
      <c r="D35" s="136"/>
      <c r="E35" s="136"/>
      <c r="F35" s="136"/>
      <c r="G35" s="136"/>
      <c r="H35" s="146"/>
      <c r="I35" s="218"/>
      <c r="J35" s="218"/>
      <c r="K35" s="146"/>
    </row>
    <row r="36" spans="1:11" ht="13.5" customHeight="1">
      <c r="A36" s="91" t="s">
        <v>79</v>
      </c>
      <c r="B36" s="146" t="s">
        <v>103</v>
      </c>
      <c r="C36" s="136"/>
      <c r="D36" s="136"/>
      <c r="E36" s="136"/>
      <c r="F36" s="136"/>
      <c r="G36" s="136"/>
      <c r="H36" s="146"/>
      <c r="I36" s="218"/>
      <c r="J36" s="218"/>
      <c r="K36" s="146"/>
    </row>
    <row r="37" spans="1:11" ht="13.5" customHeight="1">
      <c r="A37" s="91" t="s">
        <v>80</v>
      </c>
      <c r="B37" s="146" t="s">
        <v>104</v>
      </c>
      <c r="C37" s="136"/>
      <c r="D37" s="136"/>
      <c r="E37" s="136"/>
      <c r="F37" s="136"/>
      <c r="G37" s="136"/>
      <c r="H37" s="146"/>
      <c r="I37" s="218"/>
      <c r="J37" s="218"/>
      <c r="K37" s="146"/>
    </row>
    <row r="38" spans="1:11" ht="13.5" thickBot="1">
      <c r="A38" s="91" t="s">
        <v>81</v>
      </c>
      <c r="B38" s="146" t="s">
        <v>85</v>
      </c>
      <c r="C38" s="136"/>
      <c r="D38" s="136"/>
      <c r="E38" s="136"/>
      <c r="F38" s="136"/>
      <c r="G38" s="136"/>
      <c r="H38" s="228"/>
      <c r="I38" s="218"/>
      <c r="J38" s="218"/>
      <c r="K38" s="228"/>
    </row>
    <row r="39" spans="1:11" ht="15" thickBot="1">
      <c r="A39" s="220" t="s">
        <v>88</v>
      </c>
      <c r="B39" s="221"/>
      <c r="C39" s="221"/>
      <c r="D39" s="221"/>
      <c r="E39" s="221"/>
      <c r="F39" s="222"/>
      <c r="G39" s="224"/>
      <c r="H39" s="229" t="s">
        <v>3001</v>
      </c>
      <c r="I39" s="226"/>
      <c r="J39" s="224"/>
      <c r="K39" s="498" t="s">
        <v>3002</v>
      </c>
    </row>
    <row r="41" spans="1:11" s="4" customFormat="1" ht="15.75"/>
  </sheetData>
  <mergeCells count="7">
    <mergeCell ref="E6:E7"/>
    <mergeCell ref="I6:K6"/>
    <mergeCell ref="F6:H6"/>
    <mergeCell ref="A6:A7"/>
    <mergeCell ref="B6:B7"/>
    <mergeCell ref="C6:C7"/>
    <mergeCell ref="D6:D7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fitToHeight="0" orientation="landscape" horizontalDpi="1200" verticalDpi="1200" r:id="rId1"/>
  <headerFooter alignWithMargins="0">
    <oddFooter>&amp;R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4"/>
  <sheetViews>
    <sheetView view="pageBreakPreview" zoomScaleNormal="100" zoomScaleSheetLayoutView="100" workbookViewId="0">
      <selection activeCell="H27" sqref="H27"/>
    </sheetView>
  </sheetViews>
  <sheetFormatPr defaultRowHeight="11.25"/>
  <cols>
    <col min="1" max="1" width="9.42578125" style="5" customWidth="1"/>
    <col min="2" max="2" width="28.42578125" style="5" customWidth="1"/>
    <col min="3" max="5" width="7.7109375" style="5" customWidth="1"/>
    <col min="6" max="6" width="9.140625" style="5" customWidth="1"/>
    <col min="7" max="9" width="7.7109375" style="5" customWidth="1"/>
    <col min="10" max="10" width="9.42578125" style="5" customWidth="1"/>
    <col min="11" max="16384" width="9.140625" style="5"/>
  </cols>
  <sheetData>
    <row r="1" spans="1:10" ht="12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58"/>
      <c r="G1" s="160"/>
    </row>
    <row r="2" spans="1:10" ht="12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160"/>
    </row>
    <row r="3" spans="1:10" ht="12">
      <c r="A3" s="162"/>
      <c r="B3" s="163"/>
      <c r="C3" s="154"/>
      <c r="D3" s="158"/>
      <c r="E3" s="158"/>
      <c r="F3" s="158"/>
      <c r="G3" s="160"/>
    </row>
    <row r="4" spans="1:10" ht="14.25">
      <c r="A4" s="162"/>
      <c r="B4" s="163" t="s">
        <v>1810</v>
      </c>
      <c r="C4" s="155" t="s">
        <v>283</v>
      </c>
      <c r="D4" s="159"/>
      <c r="E4" s="159"/>
      <c r="F4" s="159"/>
      <c r="G4" s="161"/>
    </row>
    <row r="5" spans="1:10" s="4" customFormat="1" ht="15.75"/>
    <row r="6" spans="1:10" ht="11.25" customHeight="1">
      <c r="A6" s="526" t="s">
        <v>55</v>
      </c>
      <c r="B6" s="526" t="s">
        <v>309</v>
      </c>
      <c r="C6" s="539" t="s">
        <v>1896</v>
      </c>
      <c r="D6" s="554"/>
      <c r="E6" s="554"/>
      <c r="F6" s="540"/>
      <c r="G6" s="539" t="s">
        <v>1897</v>
      </c>
      <c r="H6" s="554"/>
      <c r="I6" s="554"/>
      <c r="J6" s="540"/>
    </row>
    <row r="7" spans="1:10" ht="56.25">
      <c r="A7" s="526"/>
      <c r="B7" s="526"/>
      <c r="C7" s="107" t="s">
        <v>15</v>
      </c>
      <c r="D7" s="115" t="s">
        <v>52</v>
      </c>
      <c r="E7" s="115" t="s">
        <v>53</v>
      </c>
      <c r="F7" s="115" t="s">
        <v>1764</v>
      </c>
      <c r="G7" s="107" t="s">
        <v>15</v>
      </c>
      <c r="H7" s="115" t="s">
        <v>52</v>
      </c>
      <c r="I7" s="115" t="s">
        <v>53</v>
      </c>
      <c r="J7" s="289" t="s">
        <v>1765</v>
      </c>
    </row>
    <row r="8" spans="1:10" ht="12.75">
      <c r="A8" s="150" t="s">
        <v>317</v>
      </c>
      <c r="B8" s="149"/>
      <c r="C8" s="146"/>
      <c r="D8" s="146"/>
      <c r="E8" s="146"/>
      <c r="F8" s="146"/>
      <c r="G8" s="146"/>
      <c r="H8" s="146"/>
      <c r="I8" s="146"/>
      <c r="J8" s="146"/>
    </row>
    <row r="9" spans="1:10" ht="12.75">
      <c r="A9" s="150"/>
      <c r="B9" s="149"/>
      <c r="C9" s="146"/>
      <c r="D9" s="146"/>
      <c r="E9" s="146"/>
      <c r="F9" s="146"/>
      <c r="G9" s="146"/>
      <c r="H9" s="146"/>
      <c r="I9" s="146"/>
      <c r="J9" s="146"/>
    </row>
    <row r="10" spans="1:10" ht="12.75">
      <c r="A10" s="150"/>
      <c r="B10" s="149"/>
      <c r="C10" s="146"/>
      <c r="D10" s="146"/>
      <c r="E10" s="146"/>
      <c r="F10" s="146"/>
      <c r="G10" s="146"/>
      <c r="H10" s="146"/>
      <c r="I10" s="146"/>
      <c r="J10" s="146"/>
    </row>
    <row r="11" spans="1:10" ht="12.75">
      <c r="A11" s="150" t="s">
        <v>318</v>
      </c>
      <c r="B11" s="149"/>
      <c r="C11" s="146"/>
      <c r="D11" s="146"/>
      <c r="E11" s="146"/>
      <c r="F11" s="146"/>
      <c r="G11" s="146"/>
      <c r="H11" s="146"/>
      <c r="I11" s="146"/>
      <c r="J11" s="146"/>
    </row>
    <row r="12" spans="1:10" ht="12.75">
      <c r="A12" s="150"/>
      <c r="B12" s="149"/>
      <c r="C12" s="146"/>
      <c r="D12" s="146"/>
      <c r="E12" s="146"/>
      <c r="F12" s="146"/>
      <c r="G12" s="146"/>
      <c r="H12" s="146"/>
      <c r="I12" s="146"/>
      <c r="J12" s="146"/>
    </row>
    <row r="13" spans="1:10" ht="12.75">
      <c r="A13" s="150"/>
      <c r="B13" s="149"/>
      <c r="C13" s="146"/>
      <c r="D13" s="146"/>
      <c r="E13" s="146"/>
      <c r="F13" s="146"/>
      <c r="G13" s="146"/>
      <c r="H13" s="146"/>
      <c r="I13" s="146"/>
      <c r="J13" s="146"/>
    </row>
    <row r="14" spans="1:10" ht="12.75">
      <c r="A14" s="150" t="s">
        <v>1752</v>
      </c>
      <c r="B14" s="149"/>
      <c r="C14" s="146"/>
      <c r="D14" s="146"/>
      <c r="E14" s="146"/>
      <c r="F14" s="146"/>
      <c r="G14" s="146"/>
      <c r="H14" s="146"/>
      <c r="I14" s="146"/>
      <c r="J14" s="146"/>
    </row>
    <row r="15" spans="1:10" ht="12.75">
      <c r="A15" s="150"/>
      <c r="B15" s="149"/>
      <c r="C15" s="146"/>
      <c r="D15" s="146"/>
      <c r="E15" s="146"/>
      <c r="F15" s="146"/>
      <c r="G15" s="146"/>
      <c r="H15" s="146"/>
      <c r="I15" s="146"/>
      <c r="J15" s="146"/>
    </row>
    <row r="16" spans="1:10" ht="12.75">
      <c r="A16" s="150"/>
      <c r="B16" s="149"/>
      <c r="C16" s="146"/>
      <c r="D16" s="146"/>
      <c r="E16" s="146"/>
      <c r="F16" s="146"/>
      <c r="G16" s="146"/>
      <c r="H16" s="146"/>
      <c r="I16" s="146"/>
      <c r="J16" s="146"/>
    </row>
    <row r="17" spans="1:10" ht="12.75">
      <c r="A17" s="150" t="s">
        <v>319</v>
      </c>
      <c r="B17" s="149"/>
      <c r="C17" s="146"/>
      <c r="D17" s="146"/>
      <c r="E17" s="146"/>
      <c r="F17" s="146"/>
      <c r="G17" s="146"/>
      <c r="H17" s="146"/>
      <c r="I17" s="146"/>
      <c r="J17" s="146"/>
    </row>
    <row r="18" spans="1:10" ht="12.75">
      <c r="A18" s="150"/>
      <c r="B18" s="149"/>
      <c r="C18" s="146"/>
      <c r="D18" s="146"/>
      <c r="E18" s="146"/>
      <c r="F18" s="146"/>
      <c r="G18" s="146"/>
      <c r="H18" s="146"/>
      <c r="I18" s="146"/>
      <c r="J18" s="146"/>
    </row>
    <row r="19" spans="1:10" ht="12.75">
      <c r="A19" s="150"/>
      <c r="B19" s="149"/>
      <c r="C19" s="146"/>
      <c r="D19" s="146"/>
      <c r="E19" s="146"/>
      <c r="F19" s="146"/>
      <c r="G19" s="146"/>
      <c r="H19" s="146"/>
      <c r="I19" s="146"/>
      <c r="J19" s="146"/>
    </row>
    <row r="20" spans="1:10" ht="12.75">
      <c r="A20" s="150" t="s">
        <v>320</v>
      </c>
      <c r="B20" s="149"/>
      <c r="C20" s="146">
        <v>1310</v>
      </c>
      <c r="D20" s="146">
        <v>5416147</v>
      </c>
      <c r="E20" s="146" t="s">
        <v>3003</v>
      </c>
      <c r="F20" s="146">
        <v>374</v>
      </c>
      <c r="G20" s="499">
        <v>1410</v>
      </c>
      <c r="H20" s="499">
        <v>5416147</v>
      </c>
      <c r="I20" s="499" t="s">
        <v>3003</v>
      </c>
      <c r="J20" s="499">
        <v>394</v>
      </c>
    </row>
    <row r="21" spans="1:10" ht="12.75">
      <c r="A21" s="150"/>
      <c r="B21" s="149"/>
      <c r="C21" s="146"/>
      <c r="D21" s="146"/>
      <c r="E21" s="146"/>
      <c r="F21" s="146"/>
      <c r="G21" s="146"/>
      <c r="H21" s="146"/>
      <c r="I21" s="146"/>
      <c r="J21" s="146"/>
    </row>
    <row r="22" spans="1:10" ht="12.75">
      <c r="A22" s="150"/>
      <c r="B22" s="149"/>
      <c r="C22" s="146"/>
      <c r="D22" s="146"/>
      <c r="E22" s="146"/>
      <c r="F22" s="146"/>
      <c r="G22" s="146"/>
      <c r="H22" s="146"/>
      <c r="I22" s="146"/>
      <c r="J22" s="146"/>
    </row>
    <row r="23" spans="1:10" ht="12.75">
      <c r="A23" s="150" t="s">
        <v>321</v>
      </c>
      <c r="B23" s="149"/>
      <c r="C23" s="146"/>
      <c r="D23" s="146"/>
      <c r="E23" s="146"/>
      <c r="F23" s="146"/>
      <c r="G23" s="146"/>
      <c r="H23" s="146"/>
      <c r="I23" s="146"/>
      <c r="J23" s="146"/>
    </row>
    <row r="24" spans="1:10" ht="12.75">
      <c r="A24" s="150"/>
      <c r="B24" s="149"/>
      <c r="C24" s="146"/>
      <c r="D24" s="146"/>
      <c r="E24" s="146"/>
      <c r="F24" s="146"/>
      <c r="G24" s="146"/>
      <c r="H24" s="146"/>
      <c r="I24" s="146"/>
      <c r="J24" s="146"/>
    </row>
    <row r="25" spans="1:10" ht="12.75">
      <c r="A25" s="150"/>
      <c r="B25" s="149"/>
      <c r="C25" s="146"/>
      <c r="D25" s="146"/>
      <c r="E25" s="146"/>
      <c r="F25" s="146"/>
      <c r="G25" s="146"/>
      <c r="H25" s="146"/>
      <c r="I25" s="146"/>
      <c r="J25" s="146"/>
    </row>
    <row r="26" spans="1:10" ht="12.75">
      <c r="A26" s="150" t="s">
        <v>322</v>
      </c>
      <c r="B26" s="149"/>
      <c r="C26" s="146"/>
      <c r="D26" s="146"/>
      <c r="E26" s="146"/>
      <c r="F26" s="146"/>
      <c r="G26" s="146"/>
      <c r="H26" s="146"/>
      <c r="I26" s="146"/>
      <c r="J26" s="146"/>
    </row>
    <row r="27" spans="1:10" ht="12.75">
      <c r="A27" s="150"/>
      <c r="B27" s="149"/>
      <c r="C27" s="146"/>
      <c r="D27" s="146"/>
      <c r="E27" s="146"/>
      <c r="F27" s="146"/>
      <c r="G27" s="146"/>
      <c r="H27" s="146"/>
      <c r="I27" s="146"/>
      <c r="J27" s="146"/>
    </row>
    <row r="28" spans="1:10" ht="12.75">
      <c r="A28" s="150"/>
      <c r="B28" s="149"/>
      <c r="C28" s="146"/>
      <c r="D28" s="146"/>
      <c r="E28" s="146"/>
      <c r="F28" s="146"/>
      <c r="G28" s="146"/>
      <c r="H28" s="146"/>
      <c r="I28" s="146"/>
      <c r="J28" s="146"/>
    </row>
    <row r="29" spans="1:10" ht="12" customHeight="1">
      <c r="A29" s="230" t="s">
        <v>323</v>
      </c>
      <c r="B29" s="150"/>
      <c r="C29" s="146"/>
      <c r="D29" s="146"/>
      <c r="E29" s="146"/>
      <c r="F29" s="146"/>
      <c r="G29" s="146"/>
      <c r="H29" s="146"/>
      <c r="I29" s="146"/>
      <c r="J29" s="146"/>
    </row>
    <row r="30" spans="1:10" ht="12" customHeight="1">
      <c r="A30" s="150"/>
      <c r="B30" s="150"/>
      <c r="C30" s="146"/>
      <c r="D30" s="146"/>
      <c r="E30" s="146"/>
      <c r="F30" s="146"/>
      <c r="G30" s="146"/>
      <c r="H30" s="146"/>
      <c r="I30" s="146"/>
      <c r="J30" s="146"/>
    </row>
    <row r="31" spans="1:10" ht="12" customHeight="1">
      <c r="A31" s="150"/>
      <c r="B31" s="150"/>
      <c r="C31" s="146"/>
      <c r="D31" s="146"/>
      <c r="E31" s="146"/>
      <c r="F31" s="146"/>
      <c r="G31" s="146"/>
      <c r="H31" s="146"/>
      <c r="I31" s="146"/>
      <c r="J31" s="146"/>
    </row>
    <row r="32" spans="1:10" ht="12" customHeight="1">
      <c r="A32" s="230" t="s">
        <v>324</v>
      </c>
      <c r="B32" s="150"/>
      <c r="C32" s="146"/>
      <c r="D32" s="146"/>
      <c r="E32" s="146"/>
      <c r="F32" s="146"/>
      <c r="G32" s="146"/>
      <c r="H32" s="146"/>
      <c r="I32" s="146"/>
      <c r="J32" s="151"/>
    </row>
    <row r="33" spans="1:10" ht="12" customHeight="1">
      <c r="A33" s="150"/>
      <c r="B33" s="150"/>
      <c r="C33" s="146"/>
      <c r="D33" s="146"/>
      <c r="E33" s="146"/>
      <c r="F33" s="146"/>
      <c r="G33" s="146"/>
      <c r="H33" s="146"/>
      <c r="I33" s="146"/>
      <c r="J33" s="146"/>
    </row>
    <row r="34" spans="1:10" s="4" customFormat="1" ht="12" customHeight="1">
      <c r="A34" s="150"/>
      <c r="B34" s="150"/>
      <c r="C34" s="146"/>
      <c r="D34" s="146"/>
      <c r="E34" s="146"/>
      <c r="F34" s="146"/>
      <c r="G34" s="146"/>
      <c r="H34" s="146"/>
      <c r="I34" s="146"/>
      <c r="J34" s="146"/>
    </row>
    <row r="35" spans="1:10" ht="12" customHeight="1">
      <c r="A35" s="230" t="s">
        <v>325</v>
      </c>
      <c r="B35" s="150"/>
      <c r="C35" s="146"/>
      <c r="D35" s="146"/>
      <c r="E35" s="146"/>
      <c r="F35" s="146"/>
      <c r="G35" s="146"/>
      <c r="H35" s="146"/>
      <c r="I35" s="146"/>
      <c r="J35" s="146"/>
    </row>
    <row r="36" spans="1:10" ht="12" customHeight="1">
      <c r="A36" s="150"/>
      <c r="B36" s="150"/>
      <c r="C36" s="146"/>
      <c r="D36" s="146"/>
      <c r="E36" s="146"/>
      <c r="F36" s="146"/>
      <c r="G36" s="146"/>
      <c r="H36" s="146"/>
      <c r="I36" s="146"/>
      <c r="J36" s="146"/>
    </row>
    <row r="37" spans="1:10" ht="12.75">
      <c r="A37" s="150"/>
      <c r="B37" s="149"/>
      <c r="C37" s="146"/>
      <c r="D37" s="146"/>
      <c r="E37" s="146"/>
      <c r="F37" s="146"/>
      <c r="G37" s="146"/>
      <c r="H37" s="146"/>
      <c r="I37" s="146"/>
      <c r="J37" s="146"/>
    </row>
    <row r="38" spans="1:10" ht="12" customHeight="1">
      <c r="A38" s="230" t="s">
        <v>1753</v>
      </c>
      <c r="B38" s="150"/>
      <c r="C38" s="146"/>
      <c r="D38" s="146"/>
      <c r="E38" s="146"/>
      <c r="F38" s="146"/>
      <c r="G38" s="146"/>
      <c r="H38" s="146"/>
      <c r="I38" s="146"/>
      <c r="J38" s="146"/>
    </row>
    <row r="39" spans="1:10" ht="12" customHeight="1">
      <c r="A39" s="150"/>
      <c r="B39" s="150"/>
      <c r="C39" s="146"/>
      <c r="D39" s="146"/>
      <c r="E39" s="146"/>
      <c r="F39" s="146"/>
      <c r="G39" s="146"/>
      <c r="H39" s="146"/>
      <c r="I39" s="146"/>
      <c r="J39" s="146"/>
    </row>
    <row r="40" spans="1:10" ht="12.75">
      <c r="A40" s="150"/>
      <c r="B40" s="149"/>
      <c r="C40" s="146"/>
      <c r="D40" s="146"/>
      <c r="E40" s="146"/>
      <c r="F40" s="146"/>
      <c r="G40" s="146"/>
      <c r="H40" s="146"/>
      <c r="I40" s="146"/>
      <c r="J40" s="146"/>
    </row>
    <row r="41" spans="1:10" ht="12" customHeight="1">
      <c r="A41" s="230" t="s">
        <v>326</v>
      </c>
      <c r="B41" s="150"/>
      <c r="C41" s="146"/>
      <c r="D41" s="146"/>
      <c r="E41" s="146"/>
      <c r="F41" s="146"/>
      <c r="G41" s="146"/>
      <c r="H41" s="146"/>
      <c r="I41" s="146"/>
      <c r="J41" s="146"/>
    </row>
    <row r="42" spans="1:10" ht="12.75">
      <c r="A42" s="150"/>
      <c r="B42" s="150"/>
      <c r="C42" s="146"/>
      <c r="D42" s="146"/>
      <c r="E42" s="146"/>
      <c r="F42" s="146"/>
      <c r="G42" s="146"/>
      <c r="H42" s="146"/>
      <c r="I42" s="146"/>
      <c r="J42" s="146"/>
    </row>
    <row r="43" spans="1:10" ht="12.75">
      <c r="A43" s="150"/>
      <c r="B43" s="150"/>
      <c r="C43" s="146"/>
      <c r="D43" s="146"/>
      <c r="E43" s="146"/>
      <c r="F43" s="146"/>
      <c r="G43" s="146"/>
      <c r="H43" s="146"/>
      <c r="I43" s="146"/>
      <c r="J43" s="146"/>
    </row>
    <row r="44" spans="1:10" ht="12.75">
      <c r="A44" s="173" t="s">
        <v>88</v>
      </c>
      <c r="B44" s="173"/>
      <c r="C44" s="173"/>
      <c r="D44" s="173"/>
      <c r="E44" s="173"/>
      <c r="F44" s="173"/>
      <c r="G44" s="146"/>
      <c r="H44" s="146"/>
      <c r="I44" s="146"/>
      <c r="J44" s="146"/>
    </row>
  </sheetData>
  <mergeCells count="4">
    <mergeCell ref="A6:A7"/>
    <mergeCell ref="B6:B7"/>
    <mergeCell ref="G6:J6"/>
    <mergeCell ref="C6:F6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scale="97" fitToHeight="0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1"/>
  <sheetViews>
    <sheetView zoomScaleNormal="100" zoomScaleSheetLayoutView="100" workbookViewId="0">
      <selection activeCell="E22" sqref="E22"/>
    </sheetView>
  </sheetViews>
  <sheetFormatPr defaultRowHeight="11.25"/>
  <cols>
    <col min="1" max="1" width="5.42578125" style="5" customWidth="1"/>
    <col min="2" max="2" width="40" style="5" customWidth="1"/>
    <col min="3" max="3" width="12.7109375" style="5" customWidth="1"/>
    <col min="4" max="4" width="12.5703125" style="5" customWidth="1"/>
    <col min="5" max="16384" width="9.140625" style="5"/>
  </cols>
  <sheetData>
    <row r="1" spans="1:7" s="4" customFormat="1" ht="15.75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58"/>
      <c r="G1" s="160"/>
    </row>
    <row r="2" spans="1:7" s="4" customFormat="1" ht="15.75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160"/>
    </row>
    <row r="3" spans="1:7" s="4" customFormat="1" ht="15.75">
      <c r="A3" s="162"/>
      <c r="B3" s="163"/>
      <c r="C3" s="154"/>
      <c r="D3" s="158"/>
      <c r="E3" s="158"/>
      <c r="F3" s="158"/>
      <c r="G3" s="160"/>
    </row>
    <row r="4" spans="1:7" ht="14.25">
      <c r="A4" s="162"/>
      <c r="B4" s="163" t="s">
        <v>1811</v>
      </c>
      <c r="C4" s="155" t="s">
        <v>284</v>
      </c>
      <c r="D4" s="159"/>
      <c r="E4" s="159"/>
      <c r="F4" s="159"/>
      <c r="G4" s="161"/>
    </row>
    <row r="5" spans="1:7" ht="15.75">
      <c r="A5" s="41"/>
      <c r="B5" s="148"/>
      <c r="C5" s="70"/>
      <c r="D5" s="39"/>
    </row>
    <row r="6" spans="1:7" ht="12.75">
      <c r="A6" s="506" t="s">
        <v>6</v>
      </c>
      <c r="B6" s="526" t="s">
        <v>18</v>
      </c>
      <c r="C6" s="526" t="s">
        <v>17</v>
      </c>
      <c r="D6" s="526"/>
    </row>
    <row r="7" spans="1:7" ht="22.5">
      <c r="A7" s="506"/>
      <c r="B7" s="526"/>
      <c r="C7" s="115" t="s">
        <v>1896</v>
      </c>
      <c r="D7" s="115" t="s">
        <v>1897</v>
      </c>
    </row>
    <row r="8" spans="1:7" ht="24" customHeight="1">
      <c r="A8" s="231"/>
      <c r="B8" s="390" t="s">
        <v>1893</v>
      </c>
      <c r="C8" s="389">
        <f>SUM(C9:C10)</f>
        <v>0</v>
      </c>
      <c r="D8" s="389">
        <f>SUM(D9:D10)</f>
        <v>0</v>
      </c>
    </row>
    <row r="9" spans="1:7" s="4" customFormat="1" ht="30" customHeight="1">
      <c r="A9" s="232"/>
      <c r="B9" s="398" t="s">
        <v>1891</v>
      </c>
      <c r="C9" s="172"/>
      <c r="D9" s="231"/>
    </row>
    <row r="10" spans="1:7" s="4" customFormat="1" ht="26.25">
      <c r="A10" s="232"/>
      <c r="B10" s="398" t="s">
        <v>1892</v>
      </c>
      <c r="C10" s="172"/>
      <c r="D10" s="231"/>
    </row>
    <row r="11" spans="1:7">
      <c r="C11" s="5">
        <v>10772003</v>
      </c>
      <c r="D11" s="500" t="s">
        <v>3004</v>
      </c>
    </row>
  </sheetData>
  <mergeCells count="3">
    <mergeCell ref="A6:A7"/>
    <mergeCell ref="B6:B7"/>
    <mergeCell ref="C6:D6"/>
  </mergeCells>
  <phoneticPr fontId="1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6"/>
  <sheetViews>
    <sheetView tabSelected="1" view="pageBreakPreview" zoomScaleNormal="100" zoomScaleSheetLayoutView="100" workbookViewId="0">
      <selection activeCell="N18" sqref="N18"/>
    </sheetView>
  </sheetViews>
  <sheetFormatPr defaultRowHeight="15.75"/>
  <cols>
    <col min="1" max="1" width="21.42578125" style="6" customWidth="1"/>
    <col min="2" max="3" width="4" style="6" customWidth="1"/>
    <col min="4" max="4" width="6.5703125" style="6" customWidth="1"/>
    <col min="5" max="11" width="4" style="6" customWidth="1"/>
    <col min="12" max="14" width="4" style="8" customWidth="1"/>
    <col min="15" max="15" width="4" style="28" customWidth="1"/>
    <col min="16" max="17" width="4" style="6" customWidth="1"/>
    <col min="18" max="19" width="4" style="8" customWidth="1"/>
    <col min="20" max="20" width="4" style="28" customWidth="1"/>
    <col min="21" max="22" width="4" style="6" customWidth="1"/>
    <col min="23" max="23" width="4" style="9" customWidth="1"/>
    <col min="24" max="30" width="4" style="6" customWidth="1"/>
    <col min="31" max="31" width="4.140625" style="6" customWidth="1"/>
    <col min="32" max="32" width="4" style="6" customWidth="1"/>
    <col min="33" max="16384" width="9.140625" style="6"/>
  </cols>
  <sheetData>
    <row r="1" spans="1:32" ht="15.75" customHeight="1">
      <c r="A1" s="152"/>
      <c r="B1" s="153" t="s">
        <v>171</v>
      </c>
      <c r="C1" s="154" t="s">
        <v>316</v>
      </c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7"/>
    </row>
    <row r="2" spans="1:32" ht="15.75" customHeight="1">
      <c r="A2" s="152"/>
      <c r="B2" s="153" t="s">
        <v>172</v>
      </c>
      <c r="C2" s="154" t="s">
        <v>315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7"/>
    </row>
    <row r="3" spans="1:32">
      <c r="A3" s="152"/>
      <c r="B3" s="153" t="s">
        <v>173</v>
      </c>
      <c r="C3" s="154" t="s">
        <v>1895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7"/>
    </row>
    <row r="4" spans="1:32">
      <c r="A4" s="152"/>
      <c r="B4" s="153" t="s">
        <v>1800</v>
      </c>
      <c r="C4" s="155" t="s">
        <v>300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7"/>
    </row>
    <row r="5" spans="1:32" ht="12.75" customHeight="1">
      <c r="A5" s="41"/>
      <c r="C5" s="40"/>
    </row>
    <row r="6" spans="1:32" s="37" customFormat="1" ht="34.5" customHeight="1">
      <c r="A6" s="507" t="s">
        <v>57</v>
      </c>
      <c r="B6" s="505" t="s">
        <v>1858</v>
      </c>
      <c r="C6" s="505" t="s">
        <v>1859</v>
      </c>
      <c r="D6" s="505" t="s">
        <v>1860</v>
      </c>
      <c r="E6" s="506" t="s">
        <v>58</v>
      </c>
      <c r="F6" s="506"/>
      <c r="G6" s="506"/>
      <c r="H6" s="506"/>
      <c r="I6" s="507" t="s">
        <v>181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6" t="s">
        <v>178</v>
      </c>
      <c r="AE6" s="506"/>
      <c r="AF6" s="506"/>
    </row>
    <row r="7" spans="1:32" ht="47.25" customHeight="1">
      <c r="A7" s="507"/>
      <c r="B7" s="505"/>
      <c r="C7" s="505"/>
      <c r="D7" s="505"/>
      <c r="E7" s="505" t="s">
        <v>109</v>
      </c>
      <c r="F7" s="505" t="s">
        <v>23</v>
      </c>
      <c r="G7" s="505" t="s">
        <v>24</v>
      </c>
      <c r="H7" s="509" t="s">
        <v>2</v>
      </c>
      <c r="I7" s="505" t="s">
        <v>187</v>
      </c>
      <c r="J7" s="505" t="s">
        <v>174</v>
      </c>
      <c r="K7" s="505" t="s">
        <v>175</v>
      </c>
      <c r="L7" s="508" t="s">
        <v>110</v>
      </c>
      <c r="M7" s="508"/>
      <c r="N7" s="508"/>
      <c r="O7" s="508"/>
      <c r="P7" s="508"/>
      <c r="Q7" s="505" t="s">
        <v>111</v>
      </c>
      <c r="R7" s="505" t="s">
        <v>176</v>
      </c>
      <c r="S7" s="506" t="s">
        <v>112</v>
      </c>
      <c r="T7" s="506"/>
      <c r="U7" s="506"/>
      <c r="V7" s="506"/>
      <c r="W7" s="506"/>
      <c r="X7" s="506"/>
      <c r="Y7" s="505" t="s">
        <v>113</v>
      </c>
      <c r="Z7" s="505" t="s">
        <v>126</v>
      </c>
      <c r="AA7" s="505" t="s">
        <v>114</v>
      </c>
      <c r="AB7" s="505" t="s">
        <v>59</v>
      </c>
      <c r="AC7" s="505" t="s">
        <v>115</v>
      </c>
      <c r="AD7" s="506"/>
      <c r="AE7" s="506"/>
      <c r="AF7" s="506"/>
    </row>
    <row r="8" spans="1:32" ht="87" customHeight="1">
      <c r="A8" s="507"/>
      <c r="B8" s="505"/>
      <c r="C8" s="505"/>
      <c r="D8" s="505"/>
      <c r="E8" s="505"/>
      <c r="F8" s="505"/>
      <c r="G8" s="505"/>
      <c r="H8" s="509"/>
      <c r="I8" s="505"/>
      <c r="J8" s="505"/>
      <c r="K8" s="505"/>
      <c r="L8" s="206" t="s">
        <v>109</v>
      </c>
      <c r="M8" s="206" t="s">
        <v>23</v>
      </c>
      <c r="N8" s="206" t="s">
        <v>24</v>
      </c>
      <c r="O8" s="206" t="s">
        <v>59</v>
      </c>
      <c r="P8" s="207" t="s">
        <v>188</v>
      </c>
      <c r="Q8" s="505"/>
      <c r="R8" s="505"/>
      <c r="S8" s="206" t="s">
        <v>25</v>
      </c>
      <c r="T8" s="206" t="s">
        <v>23</v>
      </c>
      <c r="U8" s="206" t="s">
        <v>116</v>
      </c>
      <c r="V8" s="207" t="s">
        <v>117</v>
      </c>
      <c r="W8" s="207" t="s">
        <v>118</v>
      </c>
      <c r="X8" s="207" t="s">
        <v>177</v>
      </c>
      <c r="Y8" s="505"/>
      <c r="Z8" s="505"/>
      <c r="AA8" s="505"/>
      <c r="AB8" s="505"/>
      <c r="AC8" s="505"/>
      <c r="AD8" s="206" t="s">
        <v>26</v>
      </c>
      <c r="AE8" s="206" t="s">
        <v>27</v>
      </c>
      <c r="AF8" s="206" t="s">
        <v>28</v>
      </c>
    </row>
    <row r="9" spans="1:32" s="7" customFormat="1">
      <c r="A9" s="42" t="s">
        <v>1913</v>
      </c>
      <c r="B9" s="42"/>
      <c r="C9" s="42"/>
      <c r="D9" s="42" t="e">
        <f>C9/H9/3.65</f>
        <v>#DIV/0!</v>
      </c>
      <c r="E9" s="43"/>
      <c r="F9" s="43"/>
      <c r="G9" s="44"/>
      <c r="H9" s="47">
        <f>SUM(E9:G9)</f>
        <v>0</v>
      </c>
      <c r="I9" s="45">
        <v>10</v>
      </c>
      <c r="J9" s="45"/>
      <c r="K9" s="45">
        <v>10</v>
      </c>
      <c r="L9" s="419">
        <v>9</v>
      </c>
      <c r="M9" s="419">
        <v>2</v>
      </c>
      <c r="N9" s="44"/>
      <c r="O9" s="44"/>
      <c r="P9" s="46">
        <f>SUM(L9:O9)</f>
        <v>11</v>
      </c>
      <c r="Q9" s="195">
        <f>I9-P9</f>
        <v>-1</v>
      </c>
      <c r="R9" s="45">
        <v>16</v>
      </c>
      <c r="S9" s="420">
        <v>15</v>
      </c>
      <c r="T9" s="421">
        <v>3</v>
      </c>
      <c r="U9" s="44"/>
      <c r="V9" s="422">
        <v>2</v>
      </c>
      <c r="W9" s="44"/>
      <c r="X9" s="46">
        <f>SUM(S9:W9)</f>
        <v>20</v>
      </c>
      <c r="Y9" s="195">
        <f>R9-X9</f>
        <v>-4</v>
      </c>
      <c r="Z9" s="45"/>
      <c r="AA9" s="43"/>
      <c r="AB9" s="43"/>
      <c r="AC9" s="196">
        <f t="shared" ref="AC9:AC25" si="0">Z9-(AA9+AB9)</f>
        <v>0</v>
      </c>
      <c r="AD9" s="45"/>
      <c r="AE9" s="45"/>
      <c r="AF9" s="45"/>
    </row>
    <row r="10" spans="1:32" s="7" customFormat="1">
      <c r="A10" s="42" t="s">
        <v>1914</v>
      </c>
      <c r="B10" s="42"/>
      <c r="C10" s="42"/>
      <c r="D10" s="42" t="e">
        <f t="shared" ref="D10:D24" si="1">C10/H10/3.65</f>
        <v>#DIV/0!</v>
      </c>
      <c r="E10" s="43"/>
      <c r="F10" s="43"/>
      <c r="G10" s="43"/>
      <c r="H10" s="47">
        <f t="shared" ref="H10:H25" si="2">SUM(E10:G10)</f>
        <v>0</v>
      </c>
      <c r="I10" s="45">
        <v>3</v>
      </c>
      <c r="J10" s="45"/>
      <c r="K10" s="45">
        <v>3</v>
      </c>
      <c r="L10" s="423">
        <v>4</v>
      </c>
      <c r="M10" s="424"/>
      <c r="N10" s="44"/>
      <c r="O10" s="44"/>
      <c r="P10" s="46">
        <f t="shared" ref="P10:P25" si="3">SUM(L10:O10)</f>
        <v>4</v>
      </c>
      <c r="Q10" s="195">
        <f t="shared" ref="Q10:Q24" si="4">I10-P10</f>
        <v>-1</v>
      </c>
      <c r="R10" s="45">
        <v>4</v>
      </c>
      <c r="S10" s="423">
        <v>4</v>
      </c>
      <c r="T10" s="424"/>
      <c r="U10" s="44"/>
      <c r="V10" s="44"/>
      <c r="W10" s="44"/>
      <c r="X10" s="46">
        <f t="shared" ref="X10:X25" si="5">SUM(S10:W10)</f>
        <v>4</v>
      </c>
      <c r="Y10" s="195">
        <f t="shared" ref="Y10:Y25" si="6">R10-X10</f>
        <v>0</v>
      </c>
      <c r="Z10" s="45"/>
      <c r="AA10" s="43"/>
      <c r="AB10" s="43"/>
      <c r="AC10" s="196">
        <f t="shared" si="0"/>
        <v>0</v>
      </c>
      <c r="AD10" s="45"/>
      <c r="AE10" s="45"/>
      <c r="AF10" s="45"/>
    </row>
    <row r="11" spans="1:32" s="7" customFormat="1">
      <c r="A11" s="42" t="s">
        <v>1915</v>
      </c>
      <c r="B11" s="42"/>
      <c r="C11" s="42"/>
      <c r="D11" s="42" t="e">
        <f t="shared" si="1"/>
        <v>#DIV/0!</v>
      </c>
      <c r="E11" s="43"/>
      <c r="F11" s="43"/>
      <c r="G11" s="43"/>
      <c r="H11" s="47">
        <f t="shared" si="2"/>
        <v>0</v>
      </c>
      <c r="I11" s="45">
        <v>8</v>
      </c>
      <c r="J11" s="45"/>
      <c r="K11" s="45">
        <v>8</v>
      </c>
      <c r="L11" s="423">
        <v>4</v>
      </c>
      <c r="M11" s="424"/>
      <c r="N11" s="44"/>
      <c r="O11" s="44"/>
      <c r="P11" s="46">
        <f t="shared" si="3"/>
        <v>4</v>
      </c>
      <c r="Q11" s="195">
        <f t="shared" si="4"/>
        <v>4</v>
      </c>
      <c r="R11" s="45">
        <v>4</v>
      </c>
      <c r="S11" s="423">
        <v>4</v>
      </c>
      <c r="T11" s="423"/>
      <c r="U11" s="44"/>
      <c r="V11" s="44"/>
      <c r="W11" s="44"/>
      <c r="X11" s="46">
        <f t="shared" si="5"/>
        <v>4</v>
      </c>
      <c r="Y11" s="195">
        <f t="shared" si="6"/>
        <v>0</v>
      </c>
      <c r="Z11" s="45"/>
      <c r="AA11" s="43"/>
      <c r="AB11" s="43"/>
      <c r="AC11" s="196">
        <f t="shared" si="0"/>
        <v>0</v>
      </c>
      <c r="AD11" s="45"/>
      <c r="AE11" s="45"/>
      <c r="AF11" s="45"/>
    </row>
    <row r="12" spans="1:32" s="7" customFormat="1">
      <c r="A12" s="42" t="s">
        <v>1916</v>
      </c>
      <c r="B12" s="42"/>
      <c r="C12" s="42"/>
      <c r="D12" s="42" t="e">
        <f t="shared" si="1"/>
        <v>#DIV/0!</v>
      </c>
      <c r="E12" s="43"/>
      <c r="F12" s="43"/>
      <c r="G12" s="43"/>
      <c r="H12" s="47">
        <f t="shared" si="2"/>
        <v>0</v>
      </c>
      <c r="I12" s="45">
        <v>8</v>
      </c>
      <c r="J12" s="45"/>
      <c r="K12" s="45">
        <v>8</v>
      </c>
      <c r="L12" s="423">
        <v>6</v>
      </c>
      <c r="M12" s="424"/>
      <c r="N12" s="44"/>
      <c r="O12" s="44"/>
      <c r="P12" s="46">
        <f t="shared" si="3"/>
        <v>6</v>
      </c>
      <c r="Q12" s="195">
        <f t="shared" si="4"/>
        <v>2</v>
      </c>
      <c r="R12" s="45">
        <v>10</v>
      </c>
      <c r="S12" s="423">
        <v>7</v>
      </c>
      <c r="T12" s="423"/>
      <c r="U12" s="44"/>
      <c r="V12" s="44"/>
      <c r="W12" s="44"/>
      <c r="X12" s="46">
        <f t="shared" si="5"/>
        <v>7</v>
      </c>
      <c r="Y12" s="195">
        <f t="shared" si="6"/>
        <v>3</v>
      </c>
      <c r="Z12" s="45"/>
      <c r="AA12" s="43"/>
      <c r="AB12" s="43"/>
      <c r="AC12" s="196">
        <f t="shared" si="0"/>
        <v>0</v>
      </c>
      <c r="AD12" s="45"/>
      <c r="AE12" s="45"/>
      <c r="AF12" s="45"/>
    </row>
    <row r="13" spans="1:32" s="7" customFormat="1">
      <c r="A13" s="42" t="s">
        <v>1917</v>
      </c>
      <c r="B13" s="42"/>
      <c r="C13" s="42"/>
      <c r="D13" s="42" t="e">
        <f t="shared" si="1"/>
        <v>#DIV/0!</v>
      </c>
      <c r="E13" s="43"/>
      <c r="F13" s="43"/>
      <c r="G13" s="43"/>
      <c r="H13" s="47">
        <f t="shared" si="2"/>
        <v>0</v>
      </c>
      <c r="I13" s="45">
        <v>5</v>
      </c>
      <c r="J13" s="45"/>
      <c r="K13" s="45">
        <v>5</v>
      </c>
      <c r="L13" s="423">
        <v>5</v>
      </c>
      <c r="M13" s="425"/>
      <c r="N13" s="44"/>
      <c r="O13" s="44"/>
      <c r="P13" s="46">
        <f t="shared" si="3"/>
        <v>5</v>
      </c>
      <c r="Q13" s="195">
        <f t="shared" si="4"/>
        <v>0</v>
      </c>
      <c r="R13" s="45">
        <v>6</v>
      </c>
      <c r="S13" s="423">
        <v>5</v>
      </c>
      <c r="T13" s="423"/>
      <c r="U13" s="44"/>
      <c r="V13" s="44"/>
      <c r="W13" s="44"/>
      <c r="X13" s="46">
        <f t="shared" si="5"/>
        <v>5</v>
      </c>
      <c r="Y13" s="195">
        <f t="shared" si="6"/>
        <v>1</v>
      </c>
      <c r="Z13" s="45"/>
      <c r="AA13" s="43"/>
      <c r="AB13" s="43"/>
      <c r="AC13" s="196">
        <f t="shared" si="0"/>
        <v>0</v>
      </c>
      <c r="AD13" s="45"/>
      <c r="AE13" s="45"/>
      <c r="AF13" s="45"/>
    </row>
    <row r="14" spans="1:32" s="7" customFormat="1">
      <c r="A14" s="42" t="s">
        <v>1918</v>
      </c>
      <c r="B14" s="42"/>
      <c r="C14" s="42"/>
      <c r="D14" s="42" t="e">
        <f t="shared" si="1"/>
        <v>#DIV/0!</v>
      </c>
      <c r="E14" s="43"/>
      <c r="F14" s="43"/>
      <c r="G14" s="43"/>
      <c r="H14" s="47">
        <f t="shared" si="2"/>
        <v>0</v>
      </c>
      <c r="I14" s="45">
        <v>5</v>
      </c>
      <c r="J14" s="45"/>
      <c r="K14" s="45">
        <v>5</v>
      </c>
      <c r="L14" s="402">
        <v>4</v>
      </c>
      <c r="M14" s="424"/>
      <c r="N14" s="44"/>
      <c r="O14" s="44"/>
      <c r="P14" s="46">
        <f t="shared" si="3"/>
        <v>4</v>
      </c>
      <c r="Q14" s="195">
        <f t="shared" si="4"/>
        <v>1</v>
      </c>
      <c r="R14" s="45">
        <v>6</v>
      </c>
      <c r="S14" s="402">
        <v>4</v>
      </c>
      <c r="T14" s="423"/>
      <c r="U14" s="44"/>
      <c r="V14" s="44"/>
      <c r="W14" s="44"/>
      <c r="X14" s="46">
        <f t="shared" si="5"/>
        <v>4</v>
      </c>
      <c r="Y14" s="195">
        <f t="shared" si="6"/>
        <v>2</v>
      </c>
      <c r="Z14" s="45"/>
      <c r="AA14" s="43"/>
      <c r="AB14" s="43"/>
      <c r="AC14" s="196">
        <f t="shared" si="0"/>
        <v>0</v>
      </c>
      <c r="AD14" s="45"/>
      <c r="AE14" s="45"/>
      <c r="AF14" s="45"/>
    </row>
    <row r="15" spans="1:32" s="7" customFormat="1">
      <c r="A15" s="42" t="s">
        <v>1919</v>
      </c>
      <c r="B15" s="42"/>
      <c r="C15" s="42"/>
      <c r="D15" s="42" t="e">
        <f t="shared" si="1"/>
        <v>#DIV/0!</v>
      </c>
      <c r="E15" s="43"/>
      <c r="F15" s="43"/>
      <c r="G15" s="43"/>
      <c r="H15" s="47">
        <f t="shared" si="2"/>
        <v>0</v>
      </c>
      <c r="I15" s="45">
        <v>4</v>
      </c>
      <c r="J15" s="45"/>
      <c r="K15" s="45">
        <v>4</v>
      </c>
      <c r="L15" s="423">
        <v>4</v>
      </c>
      <c r="M15" s="424"/>
      <c r="N15" s="44"/>
      <c r="O15" s="44"/>
      <c r="P15" s="46">
        <f t="shared" si="3"/>
        <v>4</v>
      </c>
      <c r="Q15" s="195">
        <f t="shared" si="4"/>
        <v>0</v>
      </c>
      <c r="R15" s="45">
        <v>3</v>
      </c>
      <c r="S15" s="423">
        <v>5</v>
      </c>
      <c r="T15" s="423"/>
      <c r="U15" s="44"/>
      <c r="V15" s="44"/>
      <c r="W15" s="44"/>
      <c r="X15" s="46">
        <f t="shared" si="5"/>
        <v>5</v>
      </c>
      <c r="Y15" s="195">
        <f t="shared" si="6"/>
        <v>-2</v>
      </c>
      <c r="Z15" s="45"/>
      <c r="AA15" s="43"/>
      <c r="AB15" s="43"/>
      <c r="AC15" s="196">
        <f t="shared" si="0"/>
        <v>0</v>
      </c>
      <c r="AD15" s="45"/>
      <c r="AE15" s="45"/>
      <c r="AF15" s="45"/>
    </row>
    <row r="16" spans="1:32" s="7" customFormat="1">
      <c r="A16" s="42"/>
      <c r="B16" s="42"/>
      <c r="C16" s="42"/>
      <c r="D16" s="42" t="e">
        <f t="shared" si="1"/>
        <v>#DIV/0!</v>
      </c>
      <c r="E16" s="43"/>
      <c r="F16" s="43"/>
      <c r="G16" s="43"/>
      <c r="H16" s="47">
        <f t="shared" si="2"/>
        <v>0</v>
      </c>
      <c r="I16" s="45"/>
      <c r="J16" s="45"/>
      <c r="K16" s="45"/>
      <c r="L16" s="44"/>
      <c r="M16" s="44"/>
      <c r="N16" s="44"/>
      <c r="O16" s="44"/>
      <c r="P16" s="46">
        <f t="shared" si="3"/>
        <v>0</v>
      </c>
      <c r="Q16" s="195">
        <f t="shared" si="4"/>
        <v>0</v>
      </c>
      <c r="R16" s="45"/>
      <c r="S16" s="45"/>
      <c r="T16" s="44"/>
      <c r="U16" s="44"/>
      <c r="V16" s="44"/>
      <c r="W16" s="44"/>
      <c r="X16" s="46">
        <f t="shared" si="5"/>
        <v>0</v>
      </c>
      <c r="Y16" s="195">
        <f t="shared" si="6"/>
        <v>0</v>
      </c>
      <c r="Z16" s="45"/>
      <c r="AA16" s="43"/>
      <c r="AB16" s="43"/>
      <c r="AC16" s="196">
        <f t="shared" si="0"/>
        <v>0</v>
      </c>
      <c r="AD16" s="45"/>
      <c r="AE16" s="45"/>
      <c r="AF16" s="45"/>
    </row>
    <row r="17" spans="1:32" s="7" customFormat="1">
      <c r="A17" s="42"/>
      <c r="B17" s="42"/>
      <c r="C17" s="42"/>
      <c r="D17" s="42" t="e">
        <f t="shared" si="1"/>
        <v>#DIV/0!</v>
      </c>
      <c r="E17" s="43"/>
      <c r="F17" s="43"/>
      <c r="G17" s="43"/>
      <c r="H17" s="47">
        <f t="shared" si="2"/>
        <v>0</v>
      </c>
      <c r="I17" s="45"/>
      <c r="J17" s="45"/>
      <c r="K17" s="45"/>
      <c r="L17" s="44"/>
      <c r="M17" s="44"/>
      <c r="N17" s="44"/>
      <c r="O17" s="44"/>
      <c r="P17" s="46">
        <f t="shared" si="3"/>
        <v>0</v>
      </c>
      <c r="Q17" s="195">
        <f t="shared" si="4"/>
        <v>0</v>
      </c>
      <c r="R17" s="45"/>
      <c r="S17" s="45"/>
      <c r="T17" s="44"/>
      <c r="U17" s="44"/>
      <c r="V17" s="44"/>
      <c r="W17" s="44"/>
      <c r="X17" s="46">
        <f t="shared" si="5"/>
        <v>0</v>
      </c>
      <c r="Y17" s="195">
        <f t="shared" si="6"/>
        <v>0</v>
      </c>
      <c r="Z17" s="45"/>
      <c r="AA17" s="43"/>
      <c r="AB17" s="43"/>
      <c r="AC17" s="196">
        <f t="shared" si="0"/>
        <v>0</v>
      </c>
      <c r="AD17" s="45"/>
      <c r="AE17" s="45"/>
      <c r="AF17" s="45"/>
    </row>
    <row r="18" spans="1:32" s="7" customFormat="1">
      <c r="A18" s="42"/>
      <c r="B18" s="42"/>
      <c r="C18" s="42"/>
      <c r="D18" s="42" t="e">
        <f t="shared" si="1"/>
        <v>#DIV/0!</v>
      </c>
      <c r="E18" s="43"/>
      <c r="F18" s="43"/>
      <c r="G18" s="43"/>
      <c r="H18" s="47">
        <f t="shared" si="2"/>
        <v>0</v>
      </c>
      <c r="I18" s="45"/>
      <c r="J18" s="45"/>
      <c r="K18" s="45"/>
      <c r="L18" s="44"/>
      <c r="M18" s="44"/>
      <c r="N18" s="44"/>
      <c r="O18" s="44"/>
      <c r="P18" s="46">
        <f t="shared" si="3"/>
        <v>0</v>
      </c>
      <c r="Q18" s="195">
        <f t="shared" si="4"/>
        <v>0</v>
      </c>
      <c r="R18" s="45"/>
      <c r="S18" s="45"/>
      <c r="T18" s="44"/>
      <c r="U18" s="44"/>
      <c r="V18" s="44"/>
      <c r="W18" s="44"/>
      <c r="X18" s="46">
        <f t="shared" si="5"/>
        <v>0</v>
      </c>
      <c r="Y18" s="195">
        <f t="shared" si="6"/>
        <v>0</v>
      </c>
      <c r="Z18" s="45"/>
      <c r="AA18" s="43"/>
      <c r="AB18" s="43"/>
      <c r="AC18" s="196">
        <f t="shared" si="0"/>
        <v>0</v>
      </c>
      <c r="AD18" s="45"/>
      <c r="AE18" s="45"/>
      <c r="AF18" s="45"/>
    </row>
    <row r="19" spans="1:32" s="7" customFormat="1">
      <c r="A19" s="42"/>
      <c r="B19" s="42"/>
      <c r="C19" s="42"/>
      <c r="D19" s="42" t="e">
        <f t="shared" si="1"/>
        <v>#DIV/0!</v>
      </c>
      <c r="E19" s="43"/>
      <c r="F19" s="43"/>
      <c r="G19" s="43"/>
      <c r="H19" s="47">
        <f t="shared" si="2"/>
        <v>0</v>
      </c>
      <c r="I19" s="45"/>
      <c r="J19" s="45"/>
      <c r="K19" s="45"/>
      <c r="L19" s="44"/>
      <c r="M19" s="44"/>
      <c r="N19" s="44"/>
      <c r="O19" s="44"/>
      <c r="P19" s="46">
        <f t="shared" si="3"/>
        <v>0</v>
      </c>
      <c r="Q19" s="195">
        <f t="shared" si="4"/>
        <v>0</v>
      </c>
      <c r="R19" s="45"/>
      <c r="S19" s="45"/>
      <c r="T19" s="44"/>
      <c r="U19" s="44"/>
      <c r="V19" s="44"/>
      <c r="W19" s="44"/>
      <c r="X19" s="46">
        <f t="shared" si="5"/>
        <v>0</v>
      </c>
      <c r="Y19" s="195">
        <f t="shared" si="6"/>
        <v>0</v>
      </c>
      <c r="Z19" s="45"/>
      <c r="AA19" s="43"/>
      <c r="AB19" s="43"/>
      <c r="AC19" s="196">
        <f t="shared" si="0"/>
        <v>0</v>
      </c>
      <c r="AD19" s="45"/>
      <c r="AE19" s="45"/>
      <c r="AF19" s="45"/>
    </row>
    <row r="20" spans="1:32" s="7" customFormat="1">
      <c r="A20" s="42"/>
      <c r="B20" s="42"/>
      <c r="C20" s="42"/>
      <c r="D20" s="42" t="e">
        <f t="shared" si="1"/>
        <v>#DIV/0!</v>
      </c>
      <c r="E20" s="43"/>
      <c r="F20" s="43"/>
      <c r="G20" s="43"/>
      <c r="H20" s="47">
        <f t="shared" si="2"/>
        <v>0</v>
      </c>
      <c r="I20" s="45"/>
      <c r="J20" s="45"/>
      <c r="K20" s="45"/>
      <c r="L20" s="44"/>
      <c r="M20" s="44"/>
      <c r="N20" s="44"/>
      <c r="O20" s="44"/>
      <c r="P20" s="46">
        <f t="shared" si="3"/>
        <v>0</v>
      </c>
      <c r="Q20" s="195">
        <f t="shared" si="4"/>
        <v>0</v>
      </c>
      <c r="R20" s="45"/>
      <c r="S20" s="45"/>
      <c r="T20" s="44"/>
      <c r="U20" s="44"/>
      <c r="V20" s="44"/>
      <c r="W20" s="44"/>
      <c r="X20" s="46">
        <f t="shared" si="5"/>
        <v>0</v>
      </c>
      <c r="Y20" s="195">
        <f t="shared" si="6"/>
        <v>0</v>
      </c>
      <c r="Z20" s="45"/>
      <c r="AA20" s="43"/>
      <c r="AB20" s="43"/>
      <c r="AC20" s="196">
        <f t="shared" si="0"/>
        <v>0</v>
      </c>
      <c r="AD20" s="45"/>
      <c r="AE20" s="45"/>
      <c r="AF20" s="45"/>
    </row>
    <row r="21" spans="1:32" s="7" customFormat="1">
      <c r="A21" s="42"/>
      <c r="B21" s="42"/>
      <c r="C21" s="42"/>
      <c r="D21" s="42" t="e">
        <f t="shared" si="1"/>
        <v>#DIV/0!</v>
      </c>
      <c r="E21" s="43"/>
      <c r="F21" s="43"/>
      <c r="G21" s="43"/>
      <c r="H21" s="47">
        <f t="shared" si="2"/>
        <v>0</v>
      </c>
      <c r="I21" s="45"/>
      <c r="J21" s="45"/>
      <c r="K21" s="45"/>
      <c r="L21" s="44"/>
      <c r="M21" s="44"/>
      <c r="N21" s="44"/>
      <c r="O21" s="44"/>
      <c r="P21" s="46">
        <f t="shared" si="3"/>
        <v>0</v>
      </c>
      <c r="Q21" s="195">
        <f t="shared" si="4"/>
        <v>0</v>
      </c>
      <c r="R21" s="45"/>
      <c r="S21" s="45"/>
      <c r="T21" s="44"/>
      <c r="U21" s="44"/>
      <c r="V21" s="44"/>
      <c r="W21" s="44"/>
      <c r="X21" s="46">
        <f t="shared" si="5"/>
        <v>0</v>
      </c>
      <c r="Y21" s="195">
        <f t="shared" si="6"/>
        <v>0</v>
      </c>
      <c r="Z21" s="45"/>
      <c r="AA21" s="43"/>
      <c r="AB21" s="43"/>
      <c r="AC21" s="196">
        <f t="shared" si="0"/>
        <v>0</v>
      </c>
      <c r="AD21" s="45"/>
      <c r="AE21" s="45"/>
      <c r="AF21" s="45"/>
    </row>
    <row r="22" spans="1:32" s="7" customFormat="1">
      <c r="A22" s="42"/>
      <c r="B22" s="42"/>
      <c r="C22" s="42"/>
      <c r="D22" s="42" t="e">
        <f t="shared" si="1"/>
        <v>#DIV/0!</v>
      </c>
      <c r="E22" s="43"/>
      <c r="F22" s="43"/>
      <c r="G22" s="43"/>
      <c r="H22" s="47">
        <f t="shared" si="2"/>
        <v>0</v>
      </c>
      <c r="I22" s="45"/>
      <c r="J22" s="45"/>
      <c r="K22" s="45"/>
      <c r="L22" s="44"/>
      <c r="M22" s="44"/>
      <c r="N22" s="44"/>
      <c r="O22" s="44"/>
      <c r="P22" s="46">
        <f t="shared" si="3"/>
        <v>0</v>
      </c>
      <c r="Q22" s="195">
        <f t="shared" si="4"/>
        <v>0</v>
      </c>
      <c r="R22" s="45"/>
      <c r="S22" s="45"/>
      <c r="T22" s="44"/>
      <c r="U22" s="44"/>
      <c r="V22" s="44"/>
      <c r="W22" s="44"/>
      <c r="X22" s="46">
        <f t="shared" si="5"/>
        <v>0</v>
      </c>
      <c r="Y22" s="195">
        <f t="shared" si="6"/>
        <v>0</v>
      </c>
      <c r="Z22" s="45"/>
      <c r="AA22" s="43"/>
      <c r="AB22" s="43"/>
      <c r="AC22" s="196">
        <f t="shared" si="0"/>
        <v>0</v>
      </c>
      <c r="AD22" s="45"/>
      <c r="AE22" s="45"/>
      <c r="AF22" s="45"/>
    </row>
    <row r="23" spans="1:32" s="7" customFormat="1">
      <c r="A23" s="42"/>
      <c r="B23" s="42"/>
      <c r="C23" s="42"/>
      <c r="D23" s="42" t="e">
        <f t="shared" si="1"/>
        <v>#DIV/0!</v>
      </c>
      <c r="E23" s="43"/>
      <c r="F23" s="43"/>
      <c r="G23" s="43"/>
      <c r="H23" s="47">
        <f t="shared" si="2"/>
        <v>0</v>
      </c>
      <c r="I23" s="45"/>
      <c r="J23" s="45"/>
      <c r="K23" s="45"/>
      <c r="L23" s="44"/>
      <c r="M23" s="44"/>
      <c r="N23" s="44"/>
      <c r="O23" s="44"/>
      <c r="P23" s="46">
        <f t="shared" si="3"/>
        <v>0</v>
      </c>
      <c r="Q23" s="195">
        <f t="shared" si="4"/>
        <v>0</v>
      </c>
      <c r="R23" s="45"/>
      <c r="S23" s="45"/>
      <c r="T23" s="44"/>
      <c r="U23" s="44"/>
      <c r="V23" s="44"/>
      <c r="W23" s="44"/>
      <c r="X23" s="46">
        <f t="shared" si="5"/>
        <v>0</v>
      </c>
      <c r="Y23" s="195">
        <f t="shared" si="6"/>
        <v>0</v>
      </c>
      <c r="Z23" s="45"/>
      <c r="AA23" s="43"/>
      <c r="AB23" s="43"/>
      <c r="AC23" s="196">
        <f t="shared" si="0"/>
        <v>0</v>
      </c>
      <c r="AD23" s="45"/>
      <c r="AE23" s="45"/>
      <c r="AF23" s="45"/>
    </row>
    <row r="24" spans="1:32" s="7" customFormat="1">
      <c r="A24" s="42"/>
      <c r="B24" s="42"/>
      <c r="C24" s="42"/>
      <c r="D24" s="42" t="e">
        <f t="shared" si="1"/>
        <v>#DIV/0!</v>
      </c>
      <c r="E24" s="43"/>
      <c r="F24" s="43"/>
      <c r="G24" s="43"/>
      <c r="H24" s="47">
        <f t="shared" si="2"/>
        <v>0</v>
      </c>
      <c r="I24" s="45"/>
      <c r="J24" s="45"/>
      <c r="K24" s="45"/>
      <c r="L24" s="44"/>
      <c r="M24" s="44"/>
      <c r="N24" s="44"/>
      <c r="O24" s="44"/>
      <c r="P24" s="46">
        <f t="shared" si="3"/>
        <v>0</v>
      </c>
      <c r="Q24" s="195">
        <f t="shared" si="4"/>
        <v>0</v>
      </c>
      <c r="R24" s="45"/>
      <c r="S24" s="45"/>
      <c r="T24" s="44"/>
      <c r="U24" s="44"/>
      <c r="V24" s="44"/>
      <c r="W24" s="44"/>
      <c r="X24" s="46">
        <f t="shared" si="5"/>
        <v>0</v>
      </c>
      <c r="Y24" s="195">
        <f t="shared" si="6"/>
        <v>0</v>
      </c>
      <c r="Z24" s="45"/>
      <c r="AA24" s="43"/>
      <c r="AB24" s="43"/>
      <c r="AC24" s="196">
        <f t="shared" si="0"/>
        <v>0</v>
      </c>
      <c r="AD24" s="45"/>
      <c r="AE24" s="45"/>
      <c r="AF24" s="45"/>
    </row>
    <row r="25" spans="1:32" ht="15.75" customHeight="1">
      <c r="A25" s="197"/>
      <c r="B25" s="47">
        <f>SUM(B9:B24)</f>
        <v>0</v>
      </c>
      <c r="C25" s="47">
        <f>SUM(C9:C24)</f>
        <v>0</v>
      </c>
      <c r="D25" s="47" t="e">
        <f>C25/H25/3.65</f>
        <v>#DIV/0!</v>
      </c>
      <c r="E25" s="47">
        <f>SUM(E9:E24)</f>
        <v>0</v>
      </c>
      <c r="F25" s="47">
        <f>SUM(F9:F24)</f>
        <v>0</v>
      </c>
      <c r="G25" s="47">
        <f>SUM(G9:G24)</f>
        <v>0</v>
      </c>
      <c r="H25" s="47">
        <f t="shared" si="2"/>
        <v>0</v>
      </c>
      <c r="I25" s="47">
        <f t="shared" ref="I25:O25" si="7">SUM(I9:I24)</f>
        <v>43</v>
      </c>
      <c r="J25" s="47">
        <f t="shared" si="7"/>
        <v>0</v>
      </c>
      <c r="K25" s="47">
        <f t="shared" si="7"/>
        <v>43</v>
      </c>
      <c r="L25" s="47">
        <f t="shared" si="7"/>
        <v>36</v>
      </c>
      <c r="M25" s="47">
        <f t="shared" si="7"/>
        <v>2</v>
      </c>
      <c r="N25" s="47">
        <f t="shared" si="7"/>
        <v>0</v>
      </c>
      <c r="O25" s="47">
        <f t="shared" si="7"/>
        <v>0</v>
      </c>
      <c r="P25" s="46">
        <f t="shared" si="3"/>
        <v>38</v>
      </c>
      <c r="Q25" s="198">
        <f>I25-P25</f>
        <v>5</v>
      </c>
      <c r="R25" s="47">
        <f t="shared" ref="R25:W25" si="8">SUM(R9:R24)</f>
        <v>49</v>
      </c>
      <c r="S25" s="47">
        <f t="shared" si="8"/>
        <v>44</v>
      </c>
      <c r="T25" s="47">
        <f t="shared" si="8"/>
        <v>3</v>
      </c>
      <c r="U25" s="47">
        <f t="shared" si="8"/>
        <v>0</v>
      </c>
      <c r="V25" s="47">
        <f t="shared" si="8"/>
        <v>2</v>
      </c>
      <c r="W25" s="47">
        <f t="shared" si="8"/>
        <v>0</v>
      </c>
      <c r="X25" s="46">
        <f t="shared" si="5"/>
        <v>49</v>
      </c>
      <c r="Y25" s="198">
        <f t="shared" si="6"/>
        <v>0</v>
      </c>
      <c r="Z25" s="47">
        <f>SUM(Z9:Z24)</f>
        <v>0</v>
      </c>
      <c r="AA25" s="47">
        <f>SUM(AA9:AA24)</f>
        <v>0</v>
      </c>
      <c r="AB25" s="47">
        <f>SUM(AB9:AB24)</f>
        <v>0</v>
      </c>
      <c r="AC25" s="199">
        <f t="shared" si="0"/>
        <v>0</v>
      </c>
      <c r="AD25" s="47">
        <f>SUM(AD9:AD24)</f>
        <v>0</v>
      </c>
      <c r="AE25" s="47">
        <f>SUM(AE9:AE24)</f>
        <v>0</v>
      </c>
      <c r="AF25" s="47">
        <f>SUM(AF9:AF24)</f>
        <v>0</v>
      </c>
    </row>
    <row r="26" spans="1:32">
      <c r="A26" s="12"/>
      <c r="B26" s="12"/>
      <c r="C26" s="12"/>
      <c r="D26" s="12"/>
      <c r="E26" s="12"/>
      <c r="F26" s="12"/>
      <c r="G26" s="9"/>
      <c r="H26" s="9"/>
      <c r="L26" s="11"/>
      <c r="M26" s="11"/>
      <c r="N26" s="11"/>
      <c r="O26" s="29"/>
      <c r="R26" s="11"/>
      <c r="S26" s="11"/>
      <c r="T26" s="29"/>
    </row>
    <row r="27" spans="1:32">
      <c r="A27" s="12"/>
      <c r="B27" s="12"/>
      <c r="C27" s="12"/>
      <c r="D27" s="12"/>
      <c r="E27" s="12"/>
      <c r="F27" s="12"/>
      <c r="G27" s="9"/>
      <c r="H27" s="9"/>
      <c r="L27" s="11"/>
      <c r="M27" s="11"/>
      <c r="N27" s="11"/>
      <c r="O27" s="29"/>
      <c r="R27" s="11"/>
      <c r="S27" s="11"/>
      <c r="T27" s="29"/>
    </row>
    <row r="28" spans="1:32">
      <c r="A28" s="13"/>
      <c r="B28" s="13"/>
      <c r="C28" s="13"/>
      <c r="D28" s="13"/>
      <c r="E28" s="13"/>
      <c r="F28" s="13"/>
      <c r="G28" s="14"/>
      <c r="H28" s="14"/>
      <c r="L28" s="15"/>
      <c r="M28" s="15"/>
      <c r="N28" s="15"/>
      <c r="O28" s="30"/>
      <c r="R28" s="15"/>
      <c r="S28" s="15"/>
      <c r="T28" s="30"/>
    </row>
    <row r="29" spans="1:32">
      <c r="A29" s="13"/>
      <c r="B29" s="13"/>
      <c r="C29" s="13"/>
      <c r="D29" s="13"/>
      <c r="E29" s="13"/>
      <c r="F29" s="13"/>
      <c r="G29" s="14"/>
      <c r="H29" s="14"/>
      <c r="L29" s="15"/>
      <c r="M29" s="15"/>
      <c r="N29" s="15"/>
      <c r="O29" s="30"/>
      <c r="R29" s="15"/>
      <c r="S29" s="15"/>
      <c r="T29" s="30"/>
    </row>
    <row r="30" spans="1:32">
      <c r="A30" s="13"/>
      <c r="B30" s="13"/>
      <c r="C30" s="13"/>
      <c r="D30" s="13"/>
      <c r="E30" s="13"/>
      <c r="F30" s="13"/>
      <c r="G30" s="14"/>
      <c r="H30" s="14"/>
      <c r="L30" s="15"/>
      <c r="M30" s="15"/>
      <c r="N30" s="15"/>
      <c r="O30" s="30"/>
      <c r="R30" s="15"/>
      <c r="S30" s="15"/>
      <c r="T30" s="30"/>
    </row>
    <row r="31" spans="1:32">
      <c r="A31" s="13"/>
      <c r="B31" s="13"/>
      <c r="C31" s="13"/>
      <c r="D31" s="13"/>
      <c r="E31" s="13"/>
      <c r="F31" s="13"/>
      <c r="G31" s="14"/>
      <c r="H31" s="14"/>
      <c r="L31" s="15"/>
      <c r="M31" s="15"/>
      <c r="N31" s="15"/>
      <c r="O31" s="30"/>
      <c r="R31" s="15"/>
      <c r="S31" s="15"/>
      <c r="T31" s="30"/>
    </row>
    <row r="32" spans="1:32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</sheetData>
  <mergeCells count="23">
    <mergeCell ref="A6:A8"/>
    <mergeCell ref="I6:AC6"/>
    <mergeCell ref="B6:B8"/>
    <mergeCell ref="C6:C8"/>
    <mergeCell ref="I7:I8"/>
    <mergeCell ref="E7:E8"/>
    <mergeCell ref="F7:F8"/>
    <mergeCell ref="G7:G8"/>
    <mergeCell ref="Q7:Q8"/>
    <mergeCell ref="R7:R8"/>
    <mergeCell ref="L7:P7"/>
    <mergeCell ref="S7:X7"/>
    <mergeCell ref="D6:D8"/>
    <mergeCell ref="J7:J8"/>
    <mergeCell ref="H7:H8"/>
    <mergeCell ref="E6:H6"/>
    <mergeCell ref="K7:K8"/>
    <mergeCell ref="AD6:AF7"/>
    <mergeCell ref="AA7:AA8"/>
    <mergeCell ref="AB7:AB8"/>
    <mergeCell ref="Y7:Y8"/>
    <mergeCell ref="Z7:Z8"/>
    <mergeCell ref="AC7:AC8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06EA-02D8-4863-9103-98192E749F91}">
  <dimension ref="A1:G10"/>
  <sheetViews>
    <sheetView zoomScaleNormal="100" zoomScaleSheetLayoutView="100" workbookViewId="0">
      <selection activeCell="B18" sqref="B18"/>
    </sheetView>
  </sheetViews>
  <sheetFormatPr defaultRowHeight="11.25"/>
  <cols>
    <col min="1" max="1" width="5.42578125" style="5" customWidth="1"/>
    <col min="2" max="2" width="40" style="5" customWidth="1"/>
    <col min="3" max="3" width="12.7109375" style="5" customWidth="1"/>
    <col min="4" max="4" width="12.5703125" style="5" customWidth="1"/>
    <col min="5" max="16384" width="9.140625" style="5"/>
  </cols>
  <sheetData>
    <row r="1" spans="1:7" s="4" customFormat="1" ht="15.75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58"/>
      <c r="G1" s="160"/>
    </row>
    <row r="2" spans="1:7" s="4" customFormat="1" ht="15.75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160"/>
    </row>
    <row r="3" spans="1:7" s="4" customFormat="1" ht="15.75">
      <c r="A3" s="162"/>
      <c r="B3" s="163"/>
      <c r="C3" s="154"/>
      <c r="D3" s="158"/>
      <c r="E3" s="158"/>
      <c r="F3" s="158"/>
      <c r="G3" s="160"/>
    </row>
    <row r="4" spans="1:7" ht="14.25">
      <c r="A4" s="162"/>
      <c r="B4" s="163" t="s">
        <v>1812</v>
      </c>
      <c r="C4" s="155" t="s">
        <v>1880</v>
      </c>
      <c r="D4" s="159"/>
      <c r="E4" s="159"/>
      <c r="F4" s="159"/>
      <c r="G4" s="161"/>
    </row>
    <row r="5" spans="1:7" ht="15.75">
      <c r="A5" s="41"/>
      <c r="B5" s="148"/>
      <c r="C5" s="70"/>
      <c r="D5" s="39"/>
    </row>
    <row r="6" spans="1:7" ht="12.75">
      <c r="A6" s="555" t="s">
        <v>6</v>
      </c>
      <c r="B6" s="556" t="s">
        <v>1880</v>
      </c>
      <c r="C6" s="556" t="s">
        <v>17</v>
      </c>
      <c r="D6" s="556"/>
    </row>
    <row r="7" spans="1:7" ht="22.5">
      <c r="A7" s="555"/>
      <c r="B7" s="556"/>
      <c r="C7" s="388" t="s">
        <v>1896</v>
      </c>
      <c r="D7" s="388" t="s">
        <v>1897</v>
      </c>
    </row>
    <row r="8" spans="1:7">
      <c r="A8" s="389"/>
      <c r="B8" s="390" t="s">
        <v>1881</v>
      </c>
      <c r="C8" s="389">
        <f>SUM(C9:C10)</f>
        <v>0</v>
      </c>
      <c r="D8" s="389">
        <f>SUM(D9:D10)</f>
        <v>0</v>
      </c>
    </row>
    <row r="9" spans="1:7">
      <c r="A9" s="389"/>
      <c r="B9" s="391" t="s">
        <v>1878</v>
      </c>
      <c r="C9" s="389"/>
      <c r="D9" s="389"/>
    </row>
    <row r="10" spans="1:7" s="4" customFormat="1" ht="24" customHeight="1">
      <c r="A10" s="389"/>
      <c r="B10" s="390" t="s">
        <v>1879</v>
      </c>
      <c r="C10" s="389"/>
      <c r="D10" s="389"/>
    </row>
  </sheetData>
  <mergeCells count="3">
    <mergeCell ref="A6:A7"/>
    <mergeCell ref="B6:B7"/>
    <mergeCell ref="C6:D6"/>
  </mergeCells>
  <pageMargins left="0.25" right="0.25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7"/>
  <sheetViews>
    <sheetView view="pageBreakPreview" topLeftCell="A4" zoomScaleNormal="100" zoomScaleSheetLayoutView="100" workbookViewId="0">
      <selection activeCell="E16" sqref="E16"/>
    </sheetView>
  </sheetViews>
  <sheetFormatPr defaultRowHeight="12.75"/>
  <cols>
    <col min="1" max="1" width="8.85546875" style="25" customWidth="1"/>
    <col min="2" max="2" width="53" style="25" customWidth="1"/>
    <col min="3" max="3" width="9.42578125" style="26" bestFit="1" customWidth="1"/>
    <col min="4" max="4" width="11.5703125" style="26" customWidth="1"/>
    <col min="5" max="6" width="11.7109375" style="26" customWidth="1"/>
    <col min="7" max="7" width="9.42578125" style="26" customWidth="1"/>
    <col min="8" max="8" width="9.42578125" style="24" customWidth="1"/>
    <col min="9" max="9" width="12.42578125" style="24" customWidth="1"/>
    <col min="10" max="16384" width="9.140625" style="24"/>
  </cols>
  <sheetData>
    <row r="1" spans="1:9" ht="15.75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60"/>
      <c r="G1" s="4"/>
    </row>
    <row r="2" spans="1:9" ht="15.75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60"/>
      <c r="G2" s="4"/>
    </row>
    <row r="3" spans="1:9" ht="15.75">
      <c r="A3" s="162"/>
      <c r="B3" s="163"/>
      <c r="C3" s="154"/>
      <c r="D3" s="158"/>
      <c r="E3" s="158"/>
      <c r="F3" s="160"/>
      <c r="G3" s="4"/>
    </row>
    <row r="4" spans="1:9" ht="15.75">
      <c r="A4" s="162"/>
      <c r="B4" s="163" t="s">
        <v>1882</v>
      </c>
      <c r="C4" s="155" t="s">
        <v>285</v>
      </c>
      <c r="D4" s="159"/>
      <c r="E4" s="159"/>
      <c r="F4" s="161"/>
      <c r="G4" s="4"/>
    </row>
    <row r="5" spans="1:9" ht="15.75">
      <c r="A5" s="4"/>
      <c r="B5" s="3"/>
      <c r="C5" s="3"/>
      <c r="D5" s="3"/>
      <c r="F5" s="23"/>
      <c r="G5" s="23"/>
    </row>
    <row r="6" spans="1:9" s="3" customFormat="1" ht="93.75" customHeight="1">
      <c r="A6" s="130" t="s">
        <v>105</v>
      </c>
      <c r="B6" s="130" t="s">
        <v>310</v>
      </c>
      <c r="C6" s="115" t="s">
        <v>1906</v>
      </c>
      <c r="D6" s="115" t="s">
        <v>1907</v>
      </c>
      <c r="E6" s="115" t="s">
        <v>1908</v>
      </c>
      <c r="F6" s="115" t="s">
        <v>1909</v>
      </c>
      <c r="G6" s="115" t="s">
        <v>1910</v>
      </c>
      <c r="H6" s="115" t="s">
        <v>1911</v>
      </c>
      <c r="I6" s="115" t="s">
        <v>1912</v>
      </c>
    </row>
    <row r="7" spans="1:9">
      <c r="A7" s="91" t="s">
        <v>287</v>
      </c>
      <c r="B7" s="91"/>
      <c r="C7" s="174"/>
      <c r="D7" s="174"/>
      <c r="E7" s="174"/>
      <c r="F7" s="176"/>
      <c r="G7" s="176"/>
      <c r="H7" s="176"/>
      <c r="I7" s="27"/>
    </row>
    <row r="8" spans="1:9">
      <c r="A8" s="176"/>
      <c r="B8" s="130"/>
      <c r="C8" s="174"/>
      <c r="D8" s="174"/>
      <c r="E8" s="174"/>
      <c r="F8" s="176"/>
      <c r="G8" s="176"/>
      <c r="H8" s="176"/>
      <c r="I8" s="27"/>
    </row>
    <row r="9" spans="1:9">
      <c r="A9" s="91" t="s">
        <v>288</v>
      </c>
      <c r="B9" s="91"/>
      <c r="C9" s="174"/>
      <c r="D9" s="174"/>
      <c r="E9" s="174"/>
      <c r="F9" s="176"/>
      <c r="G9" s="176"/>
      <c r="H9" s="176"/>
      <c r="I9" s="27"/>
    </row>
    <row r="10" spans="1:9">
      <c r="A10" s="176"/>
      <c r="B10" s="130"/>
      <c r="C10" s="174"/>
      <c r="D10" s="174"/>
      <c r="E10" s="174"/>
      <c r="F10" s="176"/>
      <c r="G10" s="176"/>
      <c r="H10" s="176"/>
      <c r="I10" s="27"/>
    </row>
    <row r="11" spans="1:9">
      <c r="A11" s="91" t="s">
        <v>289</v>
      </c>
      <c r="B11" s="91"/>
      <c r="C11" s="174"/>
      <c r="D11" s="174"/>
      <c r="E11" s="174"/>
      <c r="F11" s="176"/>
      <c r="G11" s="176"/>
      <c r="H11" s="176"/>
      <c r="I11" s="27"/>
    </row>
    <row r="12" spans="1:9">
      <c r="A12" s="176"/>
      <c r="B12" s="130"/>
      <c r="C12" s="174"/>
      <c r="D12" s="174"/>
      <c r="E12" s="174"/>
      <c r="F12" s="176"/>
      <c r="G12" s="176"/>
      <c r="H12" s="176"/>
      <c r="I12" s="27"/>
    </row>
    <row r="13" spans="1:9">
      <c r="A13" s="176"/>
      <c r="B13" s="130"/>
      <c r="C13" s="174"/>
      <c r="D13" s="174"/>
      <c r="E13" s="174"/>
      <c r="F13" s="176"/>
      <c r="G13" s="176"/>
      <c r="H13" s="176"/>
      <c r="I13" s="27"/>
    </row>
    <row r="14" spans="1:9">
      <c r="A14" s="91" t="s">
        <v>290</v>
      </c>
      <c r="B14" s="91"/>
      <c r="C14" s="174"/>
      <c r="D14" s="174"/>
      <c r="E14" s="174"/>
      <c r="F14" s="176"/>
      <c r="G14" s="176"/>
      <c r="H14" s="176"/>
      <c r="I14" s="27"/>
    </row>
    <row r="15" spans="1:9">
      <c r="A15" s="181" t="s">
        <v>291</v>
      </c>
      <c r="B15" s="130"/>
      <c r="C15" s="174"/>
      <c r="D15" s="174"/>
      <c r="E15" s="174"/>
      <c r="F15" s="176"/>
      <c r="G15" s="176"/>
      <c r="H15" s="176"/>
      <c r="I15" s="27"/>
    </row>
    <row r="16" spans="1:9">
      <c r="A16" s="181"/>
      <c r="B16" s="130"/>
      <c r="C16" s="174"/>
      <c r="D16" s="174"/>
      <c r="E16" s="174"/>
      <c r="F16" s="176"/>
      <c r="G16" s="176"/>
      <c r="H16" s="176"/>
      <c r="I16" s="27"/>
    </row>
    <row r="17" spans="1:9">
      <c r="A17" s="181"/>
      <c r="B17" s="130"/>
      <c r="C17" s="174"/>
      <c r="D17" s="174"/>
      <c r="E17" s="174"/>
      <c r="F17" s="176"/>
      <c r="G17" s="176"/>
      <c r="H17" s="176"/>
      <c r="I17" s="27"/>
    </row>
    <row r="18" spans="1:9">
      <c r="A18" s="181" t="s">
        <v>292</v>
      </c>
      <c r="B18" s="130"/>
      <c r="C18" s="174"/>
      <c r="D18" s="174"/>
      <c r="E18" s="174"/>
      <c r="F18" s="176"/>
      <c r="G18" s="176"/>
      <c r="H18" s="176"/>
      <c r="I18" s="27"/>
    </row>
    <row r="19" spans="1:9">
      <c r="A19" s="181"/>
      <c r="B19" s="130"/>
      <c r="C19" s="174"/>
      <c r="D19" s="174"/>
      <c r="E19" s="174"/>
      <c r="F19" s="176"/>
      <c r="G19" s="176"/>
      <c r="H19" s="176"/>
      <c r="I19" s="27"/>
    </row>
    <row r="20" spans="1:9">
      <c r="A20" s="181"/>
      <c r="B20" s="130"/>
      <c r="C20" s="174"/>
      <c r="D20" s="174"/>
      <c r="E20" s="174"/>
      <c r="F20" s="176"/>
      <c r="G20" s="176"/>
      <c r="H20" s="176"/>
      <c r="I20" s="27"/>
    </row>
    <row r="21" spans="1:9">
      <c r="A21" s="91" t="s">
        <v>293</v>
      </c>
      <c r="B21" s="91"/>
      <c r="C21" s="174"/>
      <c r="D21" s="174"/>
      <c r="E21" s="174"/>
      <c r="F21" s="176"/>
      <c r="G21" s="176"/>
      <c r="H21" s="176"/>
      <c r="I21" s="27"/>
    </row>
    <row r="22" spans="1:9">
      <c r="A22" s="176"/>
      <c r="B22" s="130"/>
      <c r="C22" s="174"/>
      <c r="D22" s="174"/>
      <c r="E22" s="174"/>
      <c r="F22" s="176"/>
      <c r="G22" s="176"/>
      <c r="H22" s="176"/>
      <c r="I22" s="27"/>
    </row>
    <row r="23" spans="1:9">
      <c r="A23" s="176"/>
      <c r="B23" s="130"/>
      <c r="C23" s="174"/>
      <c r="D23" s="174"/>
      <c r="E23" s="174"/>
      <c r="F23" s="176"/>
      <c r="G23" s="176"/>
      <c r="H23" s="176"/>
      <c r="I23" s="27"/>
    </row>
    <row r="24" spans="1:9">
      <c r="A24" s="91" t="s">
        <v>294</v>
      </c>
      <c r="B24" s="91"/>
      <c r="C24" s="174"/>
      <c r="D24" s="174"/>
      <c r="E24" s="174"/>
      <c r="F24" s="176"/>
      <c r="G24" s="176"/>
      <c r="H24" s="176"/>
      <c r="I24" s="27"/>
    </row>
    <row r="25" spans="1:9">
      <c r="A25" s="176"/>
      <c r="B25" s="130"/>
      <c r="C25" s="174"/>
      <c r="D25" s="174"/>
      <c r="E25" s="174"/>
      <c r="F25" s="176"/>
      <c r="G25" s="176"/>
      <c r="H25" s="176"/>
      <c r="I25" s="27"/>
    </row>
    <row r="26" spans="1:9">
      <c r="A26" s="176"/>
      <c r="B26" s="130"/>
      <c r="C26" s="174"/>
      <c r="D26" s="174"/>
      <c r="E26" s="174"/>
      <c r="F26" s="176"/>
      <c r="G26" s="176"/>
      <c r="H26" s="176"/>
      <c r="I26" s="27"/>
    </row>
    <row r="27" spans="1:9">
      <c r="A27" s="91" t="s">
        <v>295</v>
      </c>
      <c r="B27" s="91"/>
      <c r="C27" s="174"/>
      <c r="D27" s="174"/>
      <c r="E27" s="174"/>
      <c r="F27" s="176"/>
      <c r="G27" s="176"/>
      <c r="H27" s="176"/>
      <c r="I27" s="27"/>
    </row>
    <row r="28" spans="1:9">
      <c r="A28" s="176"/>
      <c r="B28" s="130"/>
      <c r="C28" s="174"/>
      <c r="D28" s="174"/>
      <c r="E28" s="174"/>
      <c r="F28" s="176"/>
      <c r="G28" s="176"/>
      <c r="H28" s="176"/>
      <c r="I28" s="27"/>
    </row>
    <row r="29" spans="1:9">
      <c r="A29" s="176"/>
      <c r="B29" s="130"/>
      <c r="C29" s="174"/>
      <c r="D29" s="174"/>
      <c r="E29" s="174"/>
      <c r="F29" s="176"/>
      <c r="G29" s="176"/>
      <c r="H29" s="176"/>
      <c r="I29" s="27"/>
    </row>
    <row r="30" spans="1:9" s="25" customFormat="1">
      <c r="A30" s="91" t="s">
        <v>296</v>
      </c>
      <c r="B30" s="91"/>
      <c r="C30" s="174"/>
      <c r="D30" s="174"/>
      <c r="E30" s="174"/>
      <c r="F30" s="180"/>
      <c r="G30" s="180"/>
      <c r="H30" s="180"/>
      <c r="I30" s="182"/>
    </row>
    <row r="31" spans="1:9">
      <c r="A31" s="176"/>
      <c r="B31" s="130"/>
      <c r="C31" s="174"/>
      <c r="D31" s="174"/>
      <c r="E31" s="174"/>
      <c r="F31" s="176"/>
      <c r="G31" s="176"/>
      <c r="H31" s="176"/>
      <c r="I31" s="27"/>
    </row>
    <row r="32" spans="1:9">
      <c r="A32" s="176"/>
      <c r="B32" s="130"/>
      <c r="C32" s="174"/>
      <c r="D32" s="174"/>
      <c r="E32" s="174"/>
      <c r="F32" s="176"/>
      <c r="G32" s="176"/>
      <c r="H32" s="176"/>
      <c r="I32" s="27"/>
    </row>
    <row r="33" spans="1:9">
      <c r="A33" s="91" t="s">
        <v>297</v>
      </c>
      <c r="B33" s="91"/>
      <c r="C33" s="174"/>
      <c r="D33" s="174"/>
      <c r="E33" s="174"/>
      <c r="F33" s="176"/>
      <c r="G33" s="176"/>
      <c r="H33" s="176"/>
      <c r="I33" s="27"/>
    </row>
    <row r="34" spans="1:9">
      <c r="A34" s="176"/>
      <c r="B34" s="130"/>
      <c r="C34" s="174"/>
      <c r="D34" s="174"/>
      <c r="E34" s="174"/>
      <c r="F34" s="176"/>
      <c r="G34" s="176"/>
      <c r="H34" s="176"/>
      <c r="I34" s="27"/>
    </row>
    <row r="35" spans="1:9">
      <c r="A35" s="176"/>
      <c r="B35" s="130"/>
      <c r="C35" s="174"/>
      <c r="D35" s="174"/>
      <c r="E35" s="174"/>
      <c r="F35" s="176"/>
      <c r="G35" s="176"/>
      <c r="H35" s="176"/>
      <c r="I35" s="27"/>
    </row>
    <row r="36" spans="1:9">
      <c r="A36" s="557" t="s">
        <v>88</v>
      </c>
      <c r="B36" s="557"/>
      <c r="C36" s="177"/>
      <c r="D36" s="177"/>
      <c r="E36" s="177"/>
      <c r="F36" s="176"/>
      <c r="G36" s="176"/>
      <c r="H36" s="176"/>
      <c r="I36" s="27"/>
    </row>
    <row r="37" spans="1:9">
      <c r="A37" s="178"/>
      <c r="B37" s="178"/>
      <c r="C37" s="179"/>
      <c r="D37" s="179"/>
      <c r="E37" s="179"/>
      <c r="F37" s="179"/>
      <c r="G37" s="179"/>
      <c r="H37" s="175"/>
      <c r="I37" s="175"/>
    </row>
  </sheetData>
  <mergeCells count="1">
    <mergeCell ref="A36:B36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view="pageBreakPreview" topLeftCell="A7" zoomScaleNormal="100" zoomScaleSheetLayoutView="100" workbookViewId="0">
      <selection activeCell="H28" sqref="H28"/>
    </sheetView>
  </sheetViews>
  <sheetFormatPr defaultRowHeight="12.75"/>
  <cols>
    <col min="1" max="1" width="21.5703125" style="18" customWidth="1"/>
    <col min="2" max="2" width="9.140625" style="18"/>
    <col min="3" max="3" width="5.85546875" style="18" customWidth="1"/>
    <col min="4" max="4" width="8" style="18" customWidth="1"/>
    <col min="5" max="5" width="5.85546875" style="17" customWidth="1"/>
    <col min="6" max="7" width="6.28515625" style="17" customWidth="1"/>
    <col min="8" max="8" width="6" style="17" customWidth="1"/>
    <col min="9" max="9" width="5.85546875" style="17" customWidth="1"/>
    <col min="10" max="10" width="6" style="17" customWidth="1"/>
    <col min="11" max="11" width="6.7109375" style="17" customWidth="1"/>
    <col min="12" max="12" width="6.42578125" style="17" customWidth="1"/>
    <col min="13" max="13" width="5.85546875" style="18" customWidth="1"/>
    <col min="14" max="14" width="6.28515625" style="18" customWidth="1"/>
    <col min="15" max="15" width="6.7109375" style="18" customWidth="1"/>
    <col min="16" max="16" width="5.7109375" style="10" customWidth="1"/>
    <col min="17" max="18" width="6.7109375" style="10" customWidth="1"/>
    <col min="19" max="16384" width="9.140625" style="10"/>
  </cols>
  <sheetData>
    <row r="1" spans="1:23" s="6" customFormat="1" ht="15.75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60"/>
      <c r="O1" s="8"/>
      <c r="P1" s="8"/>
      <c r="Q1" s="8"/>
      <c r="R1" s="28"/>
      <c r="S1" s="8"/>
      <c r="T1" s="28"/>
      <c r="W1" s="9"/>
    </row>
    <row r="2" spans="1:23" s="6" customFormat="1" ht="15.75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60"/>
      <c r="O2" s="8"/>
      <c r="P2" s="8"/>
      <c r="Q2" s="8"/>
      <c r="R2" s="28"/>
      <c r="S2" s="8"/>
      <c r="T2" s="28"/>
      <c r="W2" s="9"/>
    </row>
    <row r="3" spans="1:23" s="6" customFormat="1" ht="15.75">
      <c r="A3" s="162"/>
      <c r="B3" s="163" t="s">
        <v>173</v>
      </c>
      <c r="C3" s="154" t="str">
        <f>'Kadar.ode.'!C3</f>
        <v>01.01.2026.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60"/>
      <c r="O3" s="8"/>
      <c r="P3" s="8"/>
      <c r="Q3" s="8"/>
      <c r="R3" s="28"/>
      <c r="S3" s="8"/>
      <c r="T3" s="28"/>
      <c r="W3" s="9"/>
    </row>
    <row r="4" spans="1:23" s="6" customFormat="1" ht="15.75">
      <c r="A4" s="162"/>
      <c r="B4" s="163" t="s">
        <v>1801</v>
      </c>
      <c r="C4" s="155" t="s">
        <v>301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1"/>
      <c r="O4" s="8"/>
      <c r="P4" s="8"/>
      <c r="Q4" s="8"/>
      <c r="R4" s="28"/>
      <c r="S4" s="8"/>
      <c r="T4" s="28"/>
      <c r="W4" s="9"/>
    </row>
    <row r="5" spans="1:23" s="6" customFormat="1" ht="10.5" customHeight="1">
      <c r="A5" s="41"/>
      <c r="C5" s="62"/>
      <c r="O5" s="8"/>
      <c r="P5" s="8"/>
      <c r="Q5" s="8"/>
      <c r="R5" s="28"/>
      <c r="S5" s="8"/>
      <c r="T5" s="28"/>
      <c r="W5" s="9"/>
    </row>
    <row r="6" spans="1:23" ht="55.5" customHeight="1">
      <c r="A6" s="511" t="s">
        <v>56</v>
      </c>
      <c r="B6" s="510" t="s">
        <v>179</v>
      </c>
      <c r="C6" s="510" t="s">
        <v>30</v>
      </c>
      <c r="D6" s="510" t="s">
        <v>31</v>
      </c>
      <c r="E6" s="510" t="s">
        <v>181</v>
      </c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 t="s">
        <v>178</v>
      </c>
      <c r="Q6" s="510"/>
      <c r="R6" s="510"/>
    </row>
    <row r="7" spans="1:23" s="32" customFormat="1" ht="88.5" customHeight="1">
      <c r="A7" s="511"/>
      <c r="B7" s="510"/>
      <c r="C7" s="510"/>
      <c r="D7" s="510"/>
      <c r="E7" s="48" t="s">
        <v>125</v>
      </c>
      <c r="F7" s="248" t="s">
        <v>174</v>
      </c>
      <c r="G7" s="248" t="s">
        <v>175</v>
      </c>
      <c r="H7" s="48" t="s">
        <v>189</v>
      </c>
      <c r="I7" s="48" t="s">
        <v>190</v>
      </c>
      <c r="J7" s="48" t="s">
        <v>182</v>
      </c>
      <c r="K7" s="48" t="s">
        <v>183</v>
      </c>
      <c r="L7" s="48" t="s">
        <v>184</v>
      </c>
      <c r="M7" s="48" t="s">
        <v>126</v>
      </c>
      <c r="N7" s="48" t="s">
        <v>185</v>
      </c>
      <c r="O7" s="48" t="s">
        <v>186</v>
      </c>
      <c r="P7" s="48" t="s">
        <v>120</v>
      </c>
      <c r="Q7" s="48" t="s">
        <v>121</v>
      </c>
      <c r="R7" s="48" t="s">
        <v>122</v>
      </c>
    </row>
    <row r="8" spans="1:23" ht="12" customHeight="1">
      <c r="A8" s="52" t="s">
        <v>124</v>
      </c>
      <c r="B8" s="52"/>
      <c r="C8" s="52"/>
      <c r="D8" s="52"/>
      <c r="E8" s="43"/>
      <c r="F8" s="43"/>
      <c r="G8" s="43"/>
      <c r="H8" s="47"/>
      <c r="I8" s="53">
        <f t="shared" ref="I8:I17" si="0">E8-H8</f>
        <v>0</v>
      </c>
      <c r="J8" s="43"/>
      <c r="K8" s="47"/>
      <c r="L8" s="53">
        <f t="shared" ref="L8:L17" si="1">J8-K8</f>
        <v>0</v>
      </c>
      <c r="M8" s="43"/>
      <c r="N8" s="47"/>
      <c r="O8" s="53">
        <f t="shared" ref="O8:O17" si="2">M8-N8</f>
        <v>0</v>
      </c>
      <c r="P8" s="54"/>
      <c r="Q8" s="54"/>
      <c r="R8" s="54"/>
    </row>
    <row r="9" spans="1:23" ht="12" customHeight="1">
      <c r="A9" s="52" t="s">
        <v>1920</v>
      </c>
      <c r="B9" s="52">
        <v>25</v>
      </c>
      <c r="C9" s="52">
        <v>2</v>
      </c>
      <c r="D9" s="52"/>
      <c r="E9" s="43">
        <v>3</v>
      </c>
      <c r="F9" s="43"/>
      <c r="G9" s="43"/>
      <c r="H9" s="47">
        <v>2</v>
      </c>
      <c r="I9" s="53">
        <v>0</v>
      </c>
      <c r="J9" s="43">
        <v>2</v>
      </c>
      <c r="K9" s="47">
        <v>2</v>
      </c>
      <c r="L9" s="53">
        <v>0</v>
      </c>
      <c r="M9" s="43"/>
      <c r="N9" s="47"/>
      <c r="O9" s="53">
        <f t="shared" si="2"/>
        <v>0</v>
      </c>
      <c r="P9" s="54"/>
      <c r="Q9" s="54"/>
      <c r="R9" s="54"/>
    </row>
    <row r="10" spans="1:23" ht="12" customHeight="1">
      <c r="A10" s="164"/>
      <c r="B10" s="52"/>
      <c r="C10" s="52"/>
      <c r="D10" s="52"/>
      <c r="E10" s="43"/>
      <c r="F10" s="43"/>
      <c r="G10" s="43"/>
      <c r="H10" s="47"/>
      <c r="I10" s="53">
        <f t="shared" si="0"/>
        <v>0</v>
      </c>
      <c r="J10" s="43"/>
      <c r="K10" s="47"/>
      <c r="L10" s="53">
        <f t="shared" si="1"/>
        <v>0</v>
      </c>
      <c r="M10" s="43"/>
      <c r="N10" s="47"/>
      <c r="O10" s="53">
        <f t="shared" si="2"/>
        <v>0</v>
      </c>
      <c r="P10" s="54"/>
      <c r="Q10" s="54"/>
      <c r="R10" s="54"/>
    </row>
    <row r="11" spans="1:23" ht="12" customHeight="1">
      <c r="A11" s="52"/>
      <c r="B11" s="52"/>
      <c r="C11" s="52"/>
      <c r="D11" s="52"/>
      <c r="E11" s="52"/>
      <c r="F11" s="52"/>
      <c r="G11" s="52"/>
      <c r="H11" s="47"/>
      <c r="I11" s="53">
        <f t="shared" si="0"/>
        <v>0</v>
      </c>
      <c r="J11" s="52"/>
      <c r="K11" s="47"/>
      <c r="L11" s="53">
        <f t="shared" si="1"/>
        <v>0</v>
      </c>
      <c r="M11" s="52"/>
      <c r="N11" s="47"/>
      <c r="O11" s="53">
        <f t="shared" si="2"/>
        <v>0</v>
      </c>
      <c r="P11" s="54"/>
      <c r="Q11" s="54"/>
      <c r="R11" s="54"/>
    </row>
    <row r="12" spans="1:23" ht="12" customHeight="1">
      <c r="A12" s="52"/>
      <c r="B12" s="52"/>
      <c r="C12" s="52"/>
      <c r="D12" s="52"/>
      <c r="E12" s="52"/>
      <c r="F12" s="52"/>
      <c r="G12" s="52"/>
      <c r="H12" s="47"/>
      <c r="I12" s="53">
        <f t="shared" si="0"/>
        <v>0</v>
      </c>
      <c r="J12" s="52"/>
      <c r="K12" s="47"/>
      <c r="L12" s="53">
        <f t="shared" si="1"/>
        <v>0</v>
      </c>
      <c r="M12" s="52"/>
      <c r="N12" s="47"/>
      <c r="O12" s="53">
        <f t="shared" si="2"/>
        <v>0</v>
      </c>
      <c r="P12" s="54"/>
      <c r="Q12" s="54"/>
      <c r="R12" s="54"/>
    </row>
    <row r="13" spans="1:23" ht="12" customHeight="1">
      <c r="A13" s="52"/>
      <c r="B13" s="52"/>
      <c r="C13" s="52"/>
      <c r="D13" s="52"/>
      <c r="E13" s="52"/>
      <c r="F13" s="52"/>
      <c r="G13" s="52"/>
      <c r="H13" s="47"/>
      <c r="I13" s="53">
        <f t="shared" si="0"/>
        <v>0</v>
      </c>
      <c r="J13" s="52"/>
      <c r="K13" s="47"/>
      <c r="L13" s="53">
        <f t="shared" si="1"/>
        <v>0</v>
      </c>
      <c r="M13" s="52"/>
      <c r="N13" s="47"/>
      <c r="O13" s="53">
        <f t="shared" si="2"/>
        <v>0</v>
      </c>
      <c r="P13" s="54"/>
      <c r="Q13" s="54"/>
      <c r="R13" s="54"/>
    </row>
    <row r="14" spans="1:23" ht="12" customHeight="1">
      <c r="A14" s="52"/>
      <c r="B14" s="52"/>
      <c r="C14" s="52"/>
      <c r="D14" s="52"/>
      <c r="E14" s="52"/>
      <c r="F14" s="52"/>
      <c r="G14" s="52"/>
      <c r="H14" s="47"/>
      <c r="I14" s="53">
        <f t="shared" si="0"/>
        <v>0</v>
      </c>
      <c r="J14" s="52"/>
      <c r="K14" s="47"/>
      <c r="L14" s="53">
        <f t="shared" si="1"/>
        <v>0</v>
      </c>
      <c r="M14" s="52"/>
      <c r="N14" s="47"/>
      <c r="O14" s="53">
        <f t="shared" si="2"/>
        <v>0</v>
      </c>
      <c r="P14" s="54"/>
      <c r="Q14" s="54"/>
      <c r="R14" s="54"/>
    </row>
    <row r="15" spans="1:23" ht="12" customHeight="1">
      <c r="A15" s="52"/>
      <c r="B15" s="52"/>
      <c r="C15" s="52"/>
      <c r="D15" s="52"/>
      <c r="E15" s="52"/>
      <c r="F15" s="52"/>
      <c r="G15" s="52"/>
      <c r="H15" s="47"/>
      <c r="I15" s="53">
        <f t="shared" si="0"/>
        <v>0</v>
      </c>
      <c r="J15" s="52"/>
      <c r="K15" s="47"/>
      <c r="L15" s="53">
        <f t="shared" si="1"/>
        <v>0</v>
      </c>
      <c r="M15" s="52"/>
      <c r="N15" s="47"/>
      <c r="O15" s="53">
        <f t="shared" si="2"/>
        <v>0</v>
      </c>
      <c r="P15" s="54"/>
      <c r="Q15" s="54"/>
      <c r="R15" s="54"/>
    </row>
    <row r="16" spans="1:23" ht="12" customHeight="1">
      <c r="A16" s="52"/>
      <c r="B16" s="52"/>
      <c r="C16" s="52"/>
      <c r="D16" s="52"/>
      <c r="E16" s="52"/>
      <c r="F16" s="52"/>
      <c r="G16" s="52"/>
      <c r="H16" s="47"/>
      <c r="I16" s="53">
        <f t="shared" si="0"/>
        <v>0</v>
      </c>
      <c r="J16" s="52"/>
      <c r="K16" s="47"/>
      <c r="L16" s="53">
        <f t="shared" si="1"/>
        <v>0</v>
      </c>
      <c r="M16" s="52"/>
      <c r="N16" s="47"/>
      <c r="O16" s="53">
        <f t="shared" si="2"/>
        <v>0</v>
      </c>
      <c r="P16" s="54"/>
      <c r="Q16" s="54"/>
      <c r="R16" s="54"/>
    </row>
    <row r="17" spans="1:18" ht="12" customHeight="1">
      <c r="A17" s="52"/>
      <c r="B17" s="52"/>
      <c r="C17" s="52"/>
      <c r="D17" s="52"/>
      <c r="E17" s="52"/>
      <c r="F17" s="52"/>
      <c r="G17" s="52"/>
      <c r="H17" s="47"/>
      <c r="I17" s="53">
        <f t="shared" si="0"/>
        <v>0</v>
      </c>
      <c r="J17" s="52"/>
      <c r="K17" s="47"/>
      <c r="L17" s="53">
        <f t="shared" si="1"/>
        <v>0</v>
      </c>
      <c r="M17" s="52"/>
      <c r="N17" s="47"/>
      <c r="O17" s="53">
        <f t="shared" si="2"/>
        <v>0</v>
      </c>
      <c r="P17" s="54"/>
      <c r="Q17" s="54"/>
      <c r="R17" s="54"/>
    </row>
    <row r="18" spans="1:18" s="33" customFormat="1" ht="12" customHeight="1">
      <c r="A18" s="194" t="s">
        <v>2</v>
      </c>
      <c r="B18" s="194"/>
      <c r="C18" s="194"/>
      <c r="D18" s="194"/>
      <c r="E18" s="194">
        <f t="shared" ref="E18:R18" si="3">SUM(E8:E17)</f>
        <v>3</v>
      </c>
      <c r="F18" s="194">
        <f t="shared" si="3"/>
        <v>0</v>
      </c>
      <c r="G18" s="194">
        <f t="shared" si="3"/>
        <v>0</v>
      </c>
      <c r="H18" s="194">
        <f t="shared" si="3"/>
        <v>2</v>
      </c>
      <c r="I18" s="194">
        <f t="shared" si="3"/>
        <v>0</v>
      </c>
      <c r="J18" s="194">
        <f t="shared" si="3"/>
        <v>2</v>
      </c>
      <c r="K18" s="194">
        <f t="shared" si="3"/>
        <v>2</v>
      </c>
      <c r="L18" s="194">
        <f t="shared" si="3"/>
        <v>0</v>
      </c>
      <c r="M18" s="194">
        <f t="shared" si="3"/>
        <v>0</v>
      </c>
      <c r="N18" s="194">
        <f t="shared" si="3"/>
        <v>0</v>
      </c>
      <c r="O18" s="194">
        <f t="shared" si="3"/>
        <v>0</v>
      </c>
      <c r="P18" s="194">
        <f t="shared" si="3"/>
        <v>0</v>
      </c>
      <c r="Q18" s="194">
        <f t="shared" si="3"/>
        <v>0</v>
      </c>
      <c r="R18" s="194">
        <f t="shared" si="3"/>
        <v>0</v>
      </c>
    </row>
    <row r="19" spans="1:18">
      <c r="A19" s="51" t="s">
        <v>180</v>
      </c>
    </row>
    <row r="20" spans="1:18" ht="27" customHeight="1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spans="1:18" ht="17.25" customHeight="1">
      <c r="A21" s="1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8">
      <c r="R22" s="38"/>
    </row>
  </sheetData>
  <mergeCells count="6">
    <mergeCell ref="P6:R6"/>
    <mergeCell ref="C6:C7"/>
    <mergeCell ref="D6:D7"/>
    <mergeCell ref="A6:A7"/>
    <mergeCell ref="B6:B7"/>
    <mergeCell ref="E6:O6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view="pageBreakPreview" zoomScaleNormal="100" zoomScaleSheetLayoutView="100" workbookViewId="0">
      <selection activeCell="F18" sqref="F18"/>
    </sheetView>
  </sheetViews>
  <sheetFormatPr defaultRowHeight="15.75"/>
  <cols>
    <col min="1" max="1" width="30.42578125" style="6" customWidth="1"/>
    <col min="2" max="2" width="6.7109375" style="9" customWidth="1"/>
    <col min="3" max="3" width="5" style="9" customWidth="1"/>
    <col min="4" max="8" width="5.28515625" style="9" customWidth="1"/>
    <col min="9" max="9" width="5.28515625" style="11" customWidth="1"/>
    <col min="10" max="10" width="4.5703125" style="11" customWidth="1"/>
    <col min="11" max="11" width="4.85546875" style="6" customWidth="1"/>
    <col min="12" max="12" width="5.28515625" style="9" customWidth="1"/>
    <col min="13" max="14" width="5.28515625" style="6" customWidth="1"/>
    <col min="15" max="15" width="4.7109375" style="6" customWidth="1"/>
    <col min="16" max="16" width="4.85546875" style="6" customWidth="1"/>
    <col min="17" max="23" width="5.28515625" style="6" customWidth="1"/>
    <col min="24" max="16384" width="9.140625" style="6"/>
  </cols>
  <sheetData>
    <row r="1" spans="1:23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60"/>
    </row>
    <row r="2" spans="1:23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60"/>
    </row>
    <row r="3" spans="1:23">
      <c r="A3" s="162"/>
      <c r="B3" s="163" t="s">
        <v>173</v>
      </c>
      <c r="C3" s="154" t="str">
        <f>'Kadar.ode.'!C3</f>
        <v>01.01.2026.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60"/>
    </row>
    <row r="4" spans="1:23">
      <c r="A4" s="162"/>
      <c r="B4" s="163" t="s">
        <v>1802</v>
      </c>
      <c r="C4" s="155" t="s">
        <v>302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61"/>
    </row>
    <row r="5" spans="1:23" ht="9" customHeight="1">
      <c r="A5" s="41"/>
      <c r="B5" s="6"/>
      <c r="C5" s="40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3" ht="45.75" customHeight="1">
      <c r="A6" s="513" t="s">
        <v>299</v>
      </c>
      <c r="B6" s="514" t="s">
        <v>32</v>
      </c>
      <c r="C6" s="505" t="s">
        <v>168</v>
      </c>
      <c r="D6" s="512" t="s">
        <v>181</v>
      </c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 t="s">
        <v>178</v>
      </c>
      <c r="U6" s="512"/>
      <c r="V6" s="512"/>
      <c r="W6" s="512"/>
    </row>
    <row r="7" spans="1:23" ht="66" customHeight="1">
      <c r="A7" s="513"/>
      <c r="B7" s="514"/>
      <c r="C7" s="505"/>
      <c r="D7" s="183" t="s">
        <v>125</v>
      </c>
      <c r="E7" s="183" t="s">
        <v>191</v>
      </c>
      <c r="F7" s="206" t="s">
        <v>174</v>
      </c>
      <c r="G7" s="206" t="s">
        <v>175</v>
      </c>
      <c r="H7" s="183" t="s">
        <v>311</v>
      </c>
      <c r="I7" s="184" t="s">
        <v>59</v>
      </c>
      <c r="J7" s="206" t="s">
        <v>312</v>
      </c>
      <c r="K7" s="185" t="s">
        <v>66</v>
      </c>
      <c r="L7" s="185" t="s">
        <v>192</v>
      </c>
      <c r="M7" s="185" t="s">
        <v>311</v>
      </c>
      <c r="N7" s="184" t="s">
        <v>59</v>
      </c>
      <c r="O7" s="206" t="s">
        <v>312</v>
      </c>
      <c r="P7" s="183" t="s">
        <v>66</v>
      </c>
      <c r="Q7" s="186" t="s">
        <v>193</v>
      </c>
      <c r="R7" s="186" t="s">
        <v>123</v>
      </c>
      <c r="S7" s="186" t="s">
        <v>29</v>
      </c>
      <c r="T7" s="183" t="s">
        <v>120</v>
      </c>
      <c r="U7" s="183" t="s">
        <v>298</v>
      </c>
      <c r="V7" s="183" t="s">
        <v>127</v>
      </c>
      <c r="W7" s="183" t="s">
        <v>122</v>
      </c>
    </row>
    <row r="8" spans="1:23">
      <c r="A8" s="165" t="s">
        <v>33</v>
      </c>
      <c r="B8" s="43"/>
      <c r="C8" s="43"/>
      <c r="D8" s="43"/>
      <c r="E8" s="43"/>
      <c r="F8" s="43"/>
      <c r="G8" s="43"/>
      <c r="H8" s="43"/>
      <c r="I8" s="43"/>
      <c r="J8" s="47">
        <f>SUM(H8:I8)</f>
        <v>0</v>
      </c>
      <c r="K8" s="56">
        <f t="shared" ref="K8:K22" si="0">D8-(H8+I8)</f>
        <v>0</v>
      </c>
      <c r="L8" s="43"/>
      <c r="M8" s="43"/>
      <c r="N8" s="43"/>
      <c r="O8" s="47">
        <f>SUM(M8:N8)</f>
        <v>0</v>
      </c>
      <c r="P8" s="57">
        <f t="shared" ref="P8:P22" si="1">L8-(M8+N8)</f>
        <v>0</v>
      </c>
      <c r="Q8" s="58"/>
      <c r="R8" s="58"/>
      <c r="S8" s="57">
        <f>Q8-R8</f>
        <v>0</v>
      </c>
      <c r="T8" s="61"/>
      <c r="U8" s="61"/>
      <c r="V8" s="61"/>
      <c r="W8" s="61"/>
    </row>
    <row r="9" spans="1:23">
      <c r="A9" s="165" t="s">
        <v>34</v>
      </c>
      <c r="B9" s="43"/>
      <c r="C9" s="43"/>
      <c r="D9" s="43"/>
      <c r="E9" s="43"/>
      <c r="F9" s="43"/>
      <c r="G9" s="43"/>
      <c r="H9" s="43"/>
      <c r="I9" s="43"/>
      <c r="J9" s="47">
        <f t="shared" ref="J9:J22" si="2">SUM(H9:I9)</f>
        <v>0</v>
      </c>
      <c r="K9" s="56">
        <f t="shared" si="0"/>
        <v>0</v>
      </c>
      <c r="L9" s="43"/>
      <c r="M9" s="43"/>
      <c r="N9" s="43"/>
      <c r="O9" s="47">
        <f t="shared" ref="O9:O22" si="3">SUM(M9:N9)</f>
        <v>0</v>
      </c>
      <c r="P9" s="57">
        <f t="shared" si="1"/>
        <v>0</v>
      </c>
      <c r="Q9" s="58"/>
      <c r="R9" s="58"/>
      <c r="S9" s="57">
        <f t="shared" ref="S9:S22" si="4">Q9-R9</f>
        <v>0</v>
      </c>
      <c r="T9" s="61"/>
      <c r="U9" s="61"/>
      <c r="V9" s="61"/>
      <c r="W9" s="61"/>
    </row>
    <row r="10" spans="1:23">
      <c r="A10" s="165" t="s">
        <v>35</v>
      </c>
      <c r="B10" s="43"/>
      <c r="C10" s="43"/>
      <c r="D10" s="43"/>
      <c r="E10" s="43"/>
      <c r="F10" s="43"/>
      <c r="G10" s="43"/>
      <c r="H10" s="43"/>
      <c r="I10" s="43"/>
      <c r="J10" s="47">
        <f t="shared" si="2"/>
        <v>0</v>
      </c>
      <c r="K10" s="56">
        <f t="shared" si="0"/>
        <v>0</v>
      </c>
      <c r="L10" s="43"/>
      <c r="M10" s="43"/>
      <c r="N10" s="43"/>
      <c r="O10" s="47">
        <f t="shared" si="3"/>
        <v>0</v>
      </c>
      <c r="P10" s="57">
        <f t="shared" si="1"/>
        <v>0</v>
      </c>
      <c r="Q10" s="58"/>
      <c r="R10" s="58"/>
      <c r="S10" s="57">
        <f t="shared" si="4"/>
        <v>0</v>
      </c>
      <c r="T10" s="61"/>
      <c r="U10" s="61"/>
      <c r="V10" s="61"/>
      <c r="W10" s="61"/>
    </row>
    <row r="11" spans="1:23" ht="24">
      <c r="A11" s="165" t="s">
        <v>36</v>
      </c>
      <c r="B11" s="43"/>
      <c r="C11" s="43"/>
      <c r="D11" s="43"/>
      <c r="E11" s="43"/>
      <c r="F11" s="43"/>
      <c r="G11" s="43"/>
      <c r="H11" s="43"/>
      <c r="I11" s="43"/>
      <c r="J11" s="47">
        <f t="shared" si="2"/>
        <v>0</v>
      </c>
      <c r="K11" s="56">
        <f>(D11+E11)-(H11+I11)</f>
        <v>0</v>
      </c>
      <c r="L11" s="43"/>
      <c r="M11" s="43"/>
      <c r="N11" s="43"/>
      <c r="O11" s="47">
        <f t="shared" si="3"/>
        <v>0</v>
      </c>
      <c r="P11" s="57">
        <f t="shared" si="1"/>
        <v>0</v>
      </c>
      <c r="Q11" s="58"/>
      <c r="R11" s="58"/>
      <c r="S11" s="57">
        <f t="shared" si="4"/>
        <v>0</v>
      </c>
      <c r="T11" s="61"/>
      <c r="U11" s="61"/>
      <c r="V11" s="61"/>
      <c r="W11" s="61"/>
    </row>
    <row r="12" spans="1:23">
      <c r="A12" s="165" t="s">
        <v>37</v>
      </c>
      <c r="B12" s="43"/>
      <c r="C12" s="43"/>
      <c r="D12" s="43"/>
      <c r="E12" s="43"/>
      <c r="F12" s="43"/>
      <c r="G12" s="43"/>
      <c r="H12" s="43"/>
      <c r="I12" s="43"/>
      <c r="J12" s="47">
        <f t="shared" si="2"/>
        <v>0</v>
      </c>
      <c r="K12" s="56">
        <f t="shared" si="0"/>
        <v>0</v>
      </c>
      <c r="L12" s="43"/>
      <c r="M12" s="43"/>
      <c r="N12" s="43"/>
      <c r="O12" s="47">
        <f t="shared" si="3"/>
        <v>0</v>
      </c>
      <c r="P12" s="57">
        <f t="shared" si="1"/>
        <v>0</v>
      </c>
      <c r="Q12" s="58"/>
      <c r="R12" s="58"/>
      <c r="S12" s="57">
        <f t="shared" si="4"/>
        <v>0</v>
      </c>
      <c r="T12" s="61"/>
      <c r="U12" s="61"/>
      <c r="V12" s="61"/>
      <c r="W12" s="61"/>
    </row>
    <row r="13" spans="1:23" ht="24">
      <c r="A13" s="165" t="s">
        <v>38</v>
      </c>
      <c r="B13" s="43"/>
      <c r="C13" s="43"/>
      <c r="D13" s="43"/>
      <c r="E13" s="43"/>
      <c r="F13" s="43"/>
      <c r="G13" s="43"/>
      <c r="H13" s="43"/>
      <c r="I13" s="43"/>
      <c r="J13" s="47">
        <f t="shared" si="2"/>
        <v>0</v>
      </c>
      <c r="K13" s="56">
        <f t="shared" si="0"/>
        <v>0</v>
      </c>
      <c r="L13" s="43"/>
      <c r="M13" s="43"/>
      <c r="N13" s="43"/>
      <c r="O13" s="47">
        <f t="shared" si="3"/>
        <v>0</v>
      </c>
      <c r="P13" s="57">
        <f t="shared" si="1"/>
        <v>0</v>
      </c>
      <c r="Q13" s="58"/>
      <c r="R13" s="58"/>
      <c r="S13" s="57">
        <f t="shared" si="4"/>
        <v>0</v>
      </c>
      <c r="T13" s="61"/>
      <c r="U13" s="61"/>
      <c r="V13" s="61"/>
      <c r="W13" s="61"/>
    </row>
    <row r="14" spans="1:23">
      <c r="A14" s="165" t="s">
        <v>39</v>
      </c>
      <c r="B14" s="43">
        <v>25</v>
      </c>
      <c r="C14" s="43">
        <v>3</v>
      </c>
      <c r="D14" s="43">
        <v>3</v>
      </c>
      <c r="E14" s="43"/>
      <c r="F14" s="43"/>
      <c r="G14" s="43">
        <v>3</v>
      </c>
      <c r="H14" s="43">
        <v>3</v>
      </c>
      <c r="I14" s="43"/>
      <c r="J14" s="47">
        <f t="shared" si="2"/>
        <v>3</v>
      </c>
      <c r="K14" s="56">
        <f t="shared" si="0"/>
        <v>0</v>
      </c>
      <c r="L14" s="43">
        <v>2</v>
      </c>
      <c r="M14" s="43">
        <v>3</v>
      </c>
      <c r="N14" s="43"/>
      <c r="O14" s="47">
        <f t="shared" si="3"/>
        <v>3</v>
      </c>
      <c r="P14" s="57">
        <f t="shared" si="1"/>
        <v>-1</v>
      </c>
      <c r="Q14" s="58"/>
      <c r="R14" s="58"/>
      <c r="S14" s="57">
        <f t="shared" si="4"/>
        <v>0</v>
      </c>
      <c r="T14" s="61"/>
      <c r="U14" s="61"/>
      <c r="V14" s="61"/>
      <c r="W14" s="61"/>
    </row>
    <row r="15" spans="1:23">
      <c r="A15" s="165" t="s">
        <v>40</v>
      </c>
      <c r="B15" s="43"/>
      <c r="C15" s="43"/>
      <c r="D15" s="43"/>
      <c r="E15" s="43"/>
      <c r="F15" s="43"/>
      <c r="G15" s="43"/>
      <c r="H15" s="43"/>
      <c r="I15" s="43"/>
      <c r="J15" s="47">
        <f t="shared" si="2"/>
        <v>0</v>
      </c>
      <c r="K15" s="56">
        <f t="shared" si="0"/>
        <v>0</v>
      </c>
      <c r="L15" s="43"/>
      <c r="M15" s="43"/>
      <c r="N15" s="43"/>
      <c r="O15" s="47">
        <f t="shared" si="3"/>
        <v>0</v>
      </c>
      <c r="P15" s="57">
        <f t="shared" si="1"/>
        <v>0</v>
      </c>
      <c r="Q15" s="58"/>
      <c r="R15" s="58"/>
      <c r="S15" s="57">
        <f t="shared" si="4"/>
        <v>0</v>
      </c>
      <c r="T15" s="61"/>
      <c r="U15" s="61"/>
      <c r="V15" s="61"/>
      <c r="W15" s="61"/>
    </row>
    <row r="16" spans="1:23">
      <c r="A16" s="165" t="s">
        <v>41</v>
      </c>
      <c r="B16" s="43"/>
      <c r="C16" s="43"/>
      <c r="D16" s="43"/>
      <c r="E16" s="43"/>
      <c r="F16" s="43"/>
      <c r="G16" s="43"/>
      <c r="H16" s="43"/>
      <c r="I16" s="43"/>
      <c r="J16" s="47">
        <f t="shared" si="2"/>
        <v>0</v>
      </c>
      <c r="K16" s="56">
        <f t="shared" si="0"/>
        <v>0</v>
      </c>
      <c r="L16" s="43"/>
      <c r="M16" s="43"/>
      <c r="N16" s="43"/>
      <c r="O16" s="47">
        <f t="shared" si="3"/>
        <v>0</v>
      </c>
      <c r="P16" s="57">
        <f t="shared" si="1"/>
        <v>0</v>
      </c>
      <c r="Q16" s="58"/>
      <c r="R16" s="58"/>
      <c r="S16" s="57">
        <f t="shared" si="4"/>
        <v>0</v>
      </c>
      <c r="T16" s="61"/>
      <c r="U16" s="61"/>
      <c r="V16" s="61"/>
      <c r="W16" s="61"/>
    </row>
    <row r="17" spans="1:23" ht="24">
      <c r="A17" s="165" t="s">
        <v>42</v>
      </c>
      <c r="B17" s="43"/>
      <c r="C17" s="43"/>
      <c r="D17" s="43"/>
      <c r="E17" s="43"/>
      <c r="F17" s="43"/>
      <c r="G17" s="43"/>
      <c r="H17" s="43"/>
      <c r="I17" s="43"/>
      <c r="J17" s="47">
        <f t="shared" si="2"/>
        <v>0</v>
      </c>
      <c r="K17" s="56">
        <f t="shared" si="0"/>
        <v>0</v>
      </c>
      <c r="L17" s="43"/>
      <c r="M17" s="43"/>
      <c r="N17" s="43"/>
      <c r="O17" s="47">
        <f t="shared" si="3"/>
        <v>0</v>
      </c>
      <c r="P17" s="57">
        <f t="shared" si="1"/>
        <v>0</v>
      </c>
      <c r="Q17" s="58"/>
      <c r="R17" s="58"/>
      <c r="S17" s="57">
        <f t="shared" si="4"/>
        <v>0</v>
      </c>
      <c r="T17" s="61"/>
      <c r="U17" s="61"/>
      <c r="V17" s="61"/>
      <c r="W17" s="61"/>
    </row>
    <row r="18" spans="1:23" ht="24">
      <c r="A18" s="165" t="s">
        <v>43</v>
      </c>
      <c r="B18" s="43"/>
      <c r="C18" s="43"/>
      <c r="D18" s="43"/>
      <c r="E18" s="43"/>
      <c r="F18" s="43"/>
      <c r="G18" s="43"/>
      <c r="H18" s="43"/>
      <c r="I18" s="43"/>
      <c r="J18" s="47">
        <f t="shared" si="2"/>
        <v>0</v>
      </c>
      <c r="K18" s="56">
        <f>E18-(H18+I18)</f>
        <v>0</v>
      </c>
      <c r="L18" s="43"/>
      <c r="M18" s="43"/>
      <c r="N18" s="43"/>
      <c r="O18" s="47">
        <f t="shared" si="3"/>
        <v>0</v>
      </c>
      <c r="P18" s="57">
        <f t="shared" si="1"/>
        <v>0</v>
      </c>
      <c r="Q18" s="58"/>
      <c r="R18" s="58"/>
      <c r="S18" s="57">
        <f t="shared" si="4"/>
        <v>0</v>
      </c>
      <c r="T18" s="61"/>
      <c r="U18" s="61"/>
      <c r="V18" s="61"/>
      <c r="W18" s="61"/>
    </row>
    <row r="19" spans="1:23">
      <c r="A19" s="165" t="s">
        <v>128</v>
      </c>
      <c r="B19" s="43"/>
      <c r="C19" s="43"/>
      <c r="D19" s="43"/>
      <c r="E19" s="43"/>
      <c r="F19" s="43"/>
      <c r="G19" s="43"/>
      <c r="H19" s="43"/>
      <c r="I19" s="43"/>
      <c r="J19" s="47">
        <f t="shared" si="2"/>
        <v>0</v>
      </c>
      <c r="K19" s="56">
        <f t="shared" si="0"/>
        <v>0</v>
      </c>
      <c r="L19" s="43"/>
      <c r="M19" s="43"/>
      <c r="N19" s="43"/>
      <c r="O19" s="47">
        <f t="shared" si="3"/>
        <v>0</v>
      </c>
      <c r="P19" s="57">
        <f t="shared" si="1"/>
        <v>0</v>
      </c>
      <c r="Q19" s="58"/>
      <c r="R19" s="58"/>
      <c r="S19" s="57">
        <f t="shared" si="4"/>
        <v>0</v>
      </c>
      <c r="T19" s="61"/>
      <c r="U19" s="61"/>
      <c r="V19" s="61"/>
      <c r="W19" s="61"/>
    </row>
    <row r="20" spans="1:23" ht="24.75">
      <c r="A20" s="166" t="s">
        <v>44</v>
      </c>
      <c r="B20" s="43"/>
      <c r="C20" s="43"/>
      <c r="D20" s="43"/>
      <c r="E20" s="43"/>
      <c r="F20" s="43"/>
      <c r="G20" s="43"/>
      <c r="H20" s="43"/>
      <c r="I20" s="43"/>
      <c r="J20" s="47">
        <f t="shared" si="2"/>
        <v>0</v>
      </c>
      <c r="K20" s="56">
        <f t="shared" si="0"/>
        <v>0</v>
      </c>
      <c r="L20" s="49"/>
      <c r="M20" s="43"/>
      <c r="N20" s="43"/>
      <c r="O20" s="47">
        <f t="shared" si="3"/>
        <v>0</v>
      </c>
      <c r="P20" s="57">
        <f t="shared" si="1"/>
        <v>0</v>
      </c>
      <c r="Q20" s="58"/>
      <c r="R20" s="58"/>
      <c r="S20" s="57">
        <f t="shared" si="4"/>
        <v>0</v>
      </c>
      <c r="T20" s="61"/>
      <c r="U20" s="61"/>
      <c r="V20" s="61"/>
      <c r="W20" s="61"/>
    </row>
    <row r="21" spans="1:23" ht="24.75">
      <c r="A21" s="166" t="s">
        <v>45</v>
      </c>
      <c r="B21" s="43"/>
      <c r="C21" s="43"/>
      <c r="D21" s="43"/>
      <c r="E21" s="43"/>
      <c r="F21" s="43"/>
      <c r="G21" s="43"/>
      <c r="H21" s="43"/>
      <c r="I21" s="43"/>
      <c r="J21" s="47">
        <f t="shared" si="2"/>
        <v>0</v>
      </c>
      <c r="K21" s="56">
        <f t="shared" si="0"/>
        <v>0</v>
      </c>
      <c r="L21" s="49"/>
      <c r="M21" s="43"/>
      <c r="N21" s="43"/>
      <c r="O21" s="47">
        <f t="shared" si="3"/>
        <v>0</v>
      </c>
      <c r="P21" s="57">
        <f t="shared" si="1"/>
        <v>0</v>
      </c>
      <c r="Q21" s="58"/>
      <c r="R21" s="58"/>
      <c r="S21" s="57">
        <f t="shared" si="4"/>
        <v>0</v>
      </c>
      <c r="T21" s="61"/>
      <c r="U21" s="61"/>
      <c r="V21" s="61"/>
      <c r="W21" s="61"/>
    </row>
    <row r="22" spans="1:23" ht="24.75">
      <c r="A22" s="326" t="s">
        <v>1841</v>
      </c>
      <c r="B22" s="327"/>
      <c r="C22" s="327"/>
      <c r="D22" s="327"/>
      <c r="E22" s="327"/>
      <c r="F22" s="327"/>
      <c r="G22" s="327"/>
      <c r="H22" s="327"/>
      <c r="I22" s="327"/>
      <c r="J22" s="47">
        <f t="shared" si="2"/>
        <v>0</v>
      </c>
      <c r="K22" s="56">
        <f t="shared" si="0"/>
        <v>0</v>
      </c>
      <c r="L22" s="328"/>
      <c r="M22" s="327"/>
      <c r="N22" s="327"/>
      <c r="O22" s="47">
        <f t="shared" si="3"/>
        <v>0</v>
      </c>
      <c r="P22" s="57">
        <f t="shared" si="1"/>
        <v>0</v>
      </c>
      <c r="Q22" s="329"/>
      <c r="R22" s="329"/>
      <c r="S22" s="57">
        <f t="shared" si="4"/>
        <v>0</v>
      </c>
      <c r="T22" s="330"/>
      <c r="U22" s="330"/>
      <c r="V22" s="330"/>
      <c r="W22" s="330"/>
    </row>
    <row r="23" spans="1:23" ht="20.25" customHeight="1">
      <c r="A23" s="193" t="s">
        <v>88</v>
      </c>
      <c r="B23" s="47"/>
      <c r="C23" s="47"/>
      <c r="D23" s="47">
        <f>SUM(D8:D22)</f>
        <v>3</v>
      </c>
      <c r="E23" s="47">
        <f t="shared" ref="E23:I23" si="5">SUM(E8:E22)</f>
        <v>0</v>
      </c>
      <c r="F23" s="47">
        <f t="shared" si="5"/>
        <v>0</v>
      </c>
      <c r="G23" s="47">
        <f t="shared" si="5"/>
        <v>3</v>
      </c>
      <c r="H23" s="47">
        <f t="shared" si="5"/>
        <v>3</v>
      </c>
      <c r="I23" s="47">
        <f t="shared" si="5"/>
        <v>0</v>
      </c>
      <c r="J23" s="47">
        <f t="shared" ref="J23:W23" si="6">SUM(J8:J22)</f>
        <v>3</v>
      </c>
      <c r="K23" s="56">
        <f t="shared" si="6"/>
        <v>0</v>
      </c>
      <c r="L23" s="47">
        <f t="shared" si="6"/>
        <v>2</v>
      </c>
      <c r="M23" s="47">
        <f t="shared" si="6"/>
        <v>3</v>
      </c>
      <c r="N23" s="47">
        <f t="shared" si="6"/>
        <v>0</v>
      </c>
      <c r="O23" s="47">
        <f t="shared" si="6"/>
        <v>3</v>
      </c>
      <c r="P23" s="57">
        <f t="shared" si="6"/>
        <v>-1</v>
      </c>
      <c r="Q23" s="331">
        <f t="shared" si="6"/>
        <v>0</v>
      </c>
      <c r="R23" s="331">
        <f t="shared" si="6"/>
        <v>0</v>
      </c>
      <c r="S23" s="57">
        <f t="shared" si="6"/>
        <v>0</v>
      </c>
      <c r="T23" s="47">
        <f t="shared" si="6"/>
        <v>0</v>
      </c>
      <c r="U23" s="47">
        <f t="shared" si="6"/>
        <v>0</v>
      </c>
      <c r="V23" s="47">
        <f t="shared" si="6"/>
        <v>0</v>
      </c>
      <c r="W23" s="47">
        <f t="shared" si="6"/>
        <v>0</v>
      </c>
    </row>
    <row r="24" spans="1:23" ht="15.75" customHeight="1">
      <c r="A24" s="60" t="s">
        <v>129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5"/>
      <c r="R24" s="55"/>
      <c r="S24" s="55"/>
      <c r="T24" s="55"/>
      <c r="U24" s="55"/>
      <c r="V24" s="55"/>
      <c r="W24" s="55"/>
    </row>
    <row r="25" spans="1:23">
      <c r="A25" s="16"/>
    </row>
  </sheetData>
  <mergeCells count="5">
    <mergeCell ref="T6:W6"/>
    <mergeCell ref="D6:S6"/>
    <mergeCell ref="A6:A7"/>
    <mergeCell ref="B6:B7"/>
    <mergeCell ref="C6:C7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view="pageBreakPreview" zoomScaleNormal="100" workbookViewId="0">
      <selection activeCell="F19" sqref="F19"/>
    </sheetView>
  </sheetViews>
  <sheetFormatPr defaultRowHeight="12.75"/>
  <cols>
    <col min="1" max="1" width="28" style="10" customWidth="1"/>
    <col min="2" max="2" width="15" style="10" customWidth="1"/>
    <col min="3" max="3" width="11.7109375" style="10" customWidth="1"/>
    <col min="4" max="4" width="8.140625" style="10" customWidth="1"/>
    <col min="5" max="5" width="13.140625" style="10" customWidth="1"/>
    <col min="6" max="6" width="10" style="10" customWidth="1"/>
    <col min="7" max="7" width="8" style="10" customWidth="1"/>
    <col min="8" max="8" width="14.28515625" style="10" customWidth="1"/>
    <col min="9" max="9" width="11.42578125" style="10" customWidth="1"/>
    <col min="10" max="16384" width="9.140625" style="10"/>
  </cols>
  <sheetData>
    <row r="1" spans="1:9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58"/>
      <c r="G1" s="160"/>
    </row>
    <row r="2" spans="1:9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160"/>
    </row>
    <row r="3" spans="1:9">
      <c r="A3" s="162"/>
      <c r="B3" s="163" t="s">
        <v>173</v>
      </c>
      <c r="C3" s="154" t="str">
        <f>'Kadar.ode.'!C3</f>
        <v>01.01.2026.</v>
      </c>
      <c r="D3" s="158"/>
      <c r="E3" s="158"/>
      <c r="F3" s="158"/>
      <c r="G3" s="160"/>
    </row>
    <row r="4" spans="1:9" ht="14.25">
      <c r="A4" s="162"/>
      <c r="B4" s="163" t="s">
        <v>1803</v>
      </c>
      <c r="C4" s="155" t="s">
        <v>303</v>
      </c>
      <c r="D4" s="159"/>
      <c r="E4" s="159"/>
      <c r="F4" s="159"/>
      <c r="G4" s="161"/>
    </row>
    <row r="5" spans="1:9" ht="12" customHeight="1">
      <c r="A5" s="41"/>
      <c r="B5" s="6"/>
      <c r="C5" s="40"/>
      <c r="D5" s="31"/>
    </row>
    <row r="6" spans="1:9" ht="21.75" customHeight="1">
      <c r="A6" s="511" t="s">
        <v>32</v>
      </c>
      <c r="B6" s="511"/>
      <c r="C6" s="62"/>
      <c r="D6" s="62"/>
      <c r="E6" s="62"/>
      <c r="F6" s="62"/>
    </row>
    <row r="7" spans="1:9">
      <c r="A7" s="64" t="s">
        <v>130</v>
      </c>
      <c r="B7" s="68"/>
      <c r="C7" s="62"/>
      <c r="D7" s="62"/>
      <c r="E7" s="62"/>
      <c r="F7" s="62"/>
    </row>
    <row r="8" spans="1:9">
      <c r="A8" s="64" t="s">
        <v>131</v>
      </c>
      <c r="B8" s="68"/>
      <c r="C8" s="62"/>
      <c r="D8" s="62"/>
      <c r="E8" s="62"/>
      <c r="F8" s="62"/>
    </row>
    <row r="9" spans="1:9">
      <c r="A9" s="64" t="s">
        <v>88</v>
      </c>
      <c r="B9" s="68"/>
      <c r="C9" s="62"/>
      <c r="D9" s="62"/>
      <c r="E9" s="62"/>
      <c r="F9" s="62"/>
    </row>
    <row r="10" spans="1:9">
      <c r="A10" s="62"/>
      <c r="B10" s="62"/>
      <c r="C10" s="62"/>
      <c r="D10" s="62"/>
      <c r="E10" s="62"/>
      <c r="F10" s="62"/>
      <c r="G10" s="62"/>
      <c r="H10" s="62"/>
      <c r="I10" s="63"/>
    </row>
    <row r="11" spans="1:9" ht="57.75" customHeight="1">
      <c r="A11" s="510" t="s">
        <v>46</v>
      </c>
      <c r="B11" s="515" t="s">
        <v>181</v>
      </c>
      <c r="C11" s="515"/>
      <c r="D11" s="515"/>
      <c r="E11" s="515"/>
      <c r="F11" s="515"/>
      <c r="G11" s="515"/>
      <c r="H11" s="515" t="s">
        <v>178</v>
      </c>
      <c r="I11" s="515"/>
    </row>
    <row r="12" spans="1:9" ht="54.75" customHeight="1">
      <c r="A12" s="510"/>
      <c r="B12" s="192" t="s">
        <v>194</v>
      </c>
      <c r="C12" s="192" t="s">
        <v>49</v>
      </c>
      <c r="D12" s="192" t="s">
        <v>29</v>
      </c>
      <c r="E12" s="192" t="s">
        <v>195</v>
      </c>
      <c r="F12" s="192" t="s">
        <v>49</v>
      </c>
      <c r="G12" s="192" t="s">
        <v>29</v>
      </c>
      <c r="H12" s="192" t="s">
        <v>47</v>
      </c>
      <c r="I12" s="192" t="s">
        <v>50</v>
      </c>
    </row>
    <row r="13" spans="1:9">
      <c r="A13" s="187" t="s">
        <v>51</v>
      </c>
      <c r="B13" s="65"/>
      <c r="C13" s="65"/>
      <c r="D13" s="188">
        <f t="shared" ref="D13:D23" si="0">B13-C13</f>
        <v>0</v>
      </c>
      <c r="E13" s="66"/>
      <c r="F13" s="67"/>
      <c r="G13" s="188">
        <f t="shared" ref="G13:G23" si="1">E13-F13</f>
        <v>0</v>
      </c>
      <c r="H13" s="66"/>
      <c r="I13" s="67"/>
    </row>
    <row r="14" spans="1:9">
      <c r="A14" s="187" t="s">
        <v>48</v>
      </c>
      <c r="B14" s="65"/>
      <c r="C14" s="65"/>
      <c r="D14" s="188">
        <f t="shared" si="0"/>
        <v>0</v>
      </c>
      <c r="E14" s="66"/>
      <c r="F14" s="67"/>
      <c r="G14" s="188">
        <f t="shared" si="1"/>
        <v>0</v>
      </c>
      <c r="H14" s="66"/>
      <c r="I14" s="67"/>
    </row>
    <row r="15" spans="1:9">
      <c r="A15" s="187" t="s">
        <v>1921</v>
      </c>
      <c r="B15" s="415">
        <v>9</v>
      </c>
      <c r="C15" s="415">
        <v>7</v>
      </c>
      <c r="D15" s="188">
        <f t="shared" si="0"/>
        <v>2</v>
      </c>
      <c r="E15" s="426">
        <v>7</v>
      </c>
      <c r="F15" s="427">
        <v>13</v>
      </c>
      <c r="G15" s="188">
        <f t="shared" si="1"/>
        <v>-6</v>
      </c>
      <c r="H15" s="66"/>
      <c r="I15" s="67"/>
    </row>
    <row r="16" spans="1:9">
      <c r="A16" s="187"/>
      <c r="B16" s="65"/>
      <c r="C16" s="65"/>
      <c r="D16" s="188">
        <f t="shared" si="0"/>
        <v>0</v>
      </c>
      <c r="E16" s="66"/>
      <c r="F16" s="67"/>
      <c r="G16" s="188">
        <f t="shared" si="1"/>
        <v>0</v>
      </c>
      <c r="H16" s="66"/>
      <c r="I16" s="67"/>
    </row>
    <row r="17" spans="1:9">
      <c r="A17" s="187"/>
      <c r="B17" s="65"/>
      <c r="C17" s="65"/>
      <c r="D17" s="188">
        <f t="shared" si="0"/>
        <v>0</v>
      </c>
      <c r="E17" s="66"/>
      <c r="F17" s="67"/>
      <c r="G17" s="188">
        <f t="shared" si="1"/>
        <v>0</v>
      </c>
      <c r="H17" s="66"/>
      <c r="I17" s="67"/>
    </row>
    <row r="18" spans="1:9">
      <c r="A18" s="187"/>
      <c r="B18" s="65"/>
      <c r="C18" s="65"/>
      <c r="D18" s="188">
        <f t="shared" si="0"/>
        <v>0</v>
      </c>
      <c r="E18" s="66"/>
      <c r="F18" s="67"/>
      <c r="G18" s="188">
        <f t="shared" si="1"/>
        <v>0</v>
      </c>
      <c r="H18" s="66"/>
      <c r="I18" s="67"/>
    </row>
    <row r="19" spans="1:9">
      <c r="A19" s="187"/>
      <c r="B19" s="65"/>
      <c r="C19" s="65"/>
      <c r="D19" s="188">
        <f t="shared" si="0"/>
        <v>0</v>
      </c>
      <c r="E19" s="66"/>
      <c r="F19" s="67"/>
      <c r="G19" s="188">
        <f t="shared" si="1"/>
        <v>0</v>
      </c>
      <c r="H19" s="66"/>
      <c r="I19" s="67"/>
    </row>
    <row r="20" spans="1:9">
      <c r="A20" s="187"/>
      <c r="B20" s="65"/>
      <c r="C20" s="65"/>
      <c r="D20" s="188">
        <f t="shared" si="0"/>
        <v>0</v>
      </c>
      <c r="E20" s="66"/>
      <c r="F20" s="67"/>
      <c r="G20" s="188">
        <f t="shared" si="1"/>
        <v>0</v>
      </c>
      <c r="H20" s="66"/>
      <c r="I20" s="67"/>
    </row>
    <row r="21" spans="1:9" s="34" customFormat="1">
      <c r="A21" s="189"/>
      <c r="B21" s="65"/>
      <c r="C21" s="65"/>
      <c r="D21" s="188">
        <f t="shared" si="0"/>
        <v>0</v>
      </c>
      <c r="E21" s="66"/>
      <c r="F21" s="67"/>
      <c r="G21" s="188">
        <f t="shared" si="1"/>
        <v>0</v>
      </c>
      <c r="H21" s="66"/>
      <c r="I21" s="67"/>
    </row>
    <row r="22" spans="1:9" s="34" customFormat="1">
      <c r="A22" s="189"/>
      <c r="B22" s="65"/>
      <c r="C22" s="65"/>
      <c r="D22" s="188">
        <f t="shared" si="0"/>
        <v>0</v>
      </c>
      <c r="E22" s="66"/>
      <c r="F22" s="67"/>
      <c r="G22" s="188">
        <f t="shared" si="1"/>
        <v>0</v>
      </c>
      <c r="H22" s="66"/>
      <c r="I22" s="67"/>
    </row>
    <row r="23" spans="1:9" s="34" customFormat="1">
      <c r="A23" s="190" t="s">
        <v>2</v>
      </c>
      <c r="B23" s="68">
        <f>SUM(B13:B22)</f>
        <v>9</v>
      </c>
      <c r="C23" s="68">
        <f>SUM(C13:C22)</f>
        <v>7</v>
      </c>
      <c r="D23" s="191">
        <f t="shared" si="0"/>
        <v>2</v>
      </c>
      <c r="E23" s="68">
        <f>SUM(E13:E22)</f>
        <v>7</v>
      </c>
      <c r="F23" s="68">
        <f>SUM(F13:F22)</f>
        <v>13</v>
      </c>
      <c r="G23" s="191">
        <f t="shared" si="1"/>
        <v>-6</v>
      </c>
      <c r="H23" s="68">
        <f>SUM(H13:H22)</f>
        <v>0</v>
      </c>
      <c r="I23" s="68">
        <f>SUM(I13:I22)</f>
        <v>0</v>
      </c>
    </row>
  </sheetData>
  <mergeCells count="4">
    <mergeCell ref="A6:B6"/>
    <mergeCell ref="A11:A12"/>
    <mergeCell ref="B11:G11"/>
    <mergeCell ref="H11:I11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"/>
  <sheetViews>
    <sheetView view="pageBreakPreview" zoomScaleNormal="100" zoomScaleSheetLayoutView="100" workbookViewId="0"/>
  </sheetViews>
  <sheetFormatPr defaultRowHeight="12.75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58"/>
      <c r="G1" s="306"/>
      <c r="H1" s="314"/>
      <c r="I1" s="311"/>
      <c r="J1" s="309"/>
      <c r="K1" s="309"/>
      <c r="L1" s="35"/>
      <c r="M1" s="35"/>
      <c r="N1" s="35"/>
      <c r="O1" s="35"/>
      <c r="P1" s="35"/>
      <c r="Q1" s="35"/>
    </row>
    <row r="2" spans="1:17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305"/>
      <c r="H2" s="314"/>
      <c r="I2" s="312"/>
      <c r="J2" s="309"/>
      <c r="K2" s="307"/>
      <c r="L2" s="35"/>
      <c r="M2" s="35"/>
    </row>
    <row r="3" spans="1:17">
      <c r="A3" s="162"/>
      <c r="B3" s="163" t="s">
        <v>173</v>
      </c>
      <c r="C3" s="154" t="str">
        <f>'Kadar.ode.'!C3</f>
        <v>01.01.2026.</v>
      </c>
      <c r="D3" s="158"/>
      <c r="E3" s="158"/>
      <c r="F3" s="158"/>
      <c r="G3" s="158"/>
      <c r="H3" s="314"/>
      <c r="I3" s="312"/>
      <c r="J3" s="309"/>
      <c r="K3" s="307"/>
      <c r="L3" s="35"/>
      <c r="M3" s="35"/>
      <c r="N3" s="35"/>
      <c r="O3" s="35"/>
      <c r="P3" s="35"/>
      <c r="Q3" s="35"/>
    </row>
    <row r="4" spans="1:17" ht="14.25">
      <c r="A4" s="162"/>
      <c r="B4" s="163" t="s">
        <v>1804</v>
      </c>
      <c r="C4" s="155" t="s">
        <v>196</v>
      </c>
      <c r="D4" s="159"/>
      <c r="E4" s="159"/>
      <c r="F4" s="159"/>
      <c r="G4" s="159"/>
      <c r="H4" s="315"/>
      <c r="I4" s="312"/>
      <c r="J4" s="309"/>
      <c r="K4" s="307"/>
      <c r="L4" s="35"/>
      <c r="M4" s="35"/>
      <c r="N4" s="35"/>
      <c r="O4" s="35"/>
      <c r="P4" s="35"/>
      <c r="Q4" s="35"/>
    </row>
    <row r="5" spans="1:17">
      <c r="A5" s="304"/>
      <c r="B5" s="304"/>
      <c r="C5" s="304"/>
      <c r="D5" s="304"/>
      <c r="E5" s="304"/>
      <c r="F5" s="304"/>
      <c r="G5" s="320"/>
      <c r="H5" s="316"/>
      <c r="I5" s="313"/>
      <c r="J5" s="310"/>
      <c r="K5" s="308"/>
    </row>
    <row r="6" spans="1:17" ht="193.5" customHeight="1" thickBot="1">
      <c r="A6" s="317"/>
      <c r="B6" s="317"/>
      <c r="C6" s="318" t="s">
        <v>1837</v>
      </c>
      <c r="D6" s="318" t="s">
        <v>49</v>
      </c>
      <c r="E6" s="318" t="s">
        <v>66</v>
      </c>
      <c r="F6" s="318" t="s">
        <v>178</v>
      </c>
      <c r="G6" s="318" t="s">
        <v>197</v>
      </c>
      <c r="H6" s="325" t="s">
        <v>1840</v>
      </c>
      <c r="I6" s="325" t="s">
        <v>1839</v>
      </c>
      <c r="J6" s="319" t="s">
        <v>1838</v>
      </c>
      <c r="K6" s="303" t="s">
        <v>1836</v>
      </c>
    </row>
    <row r="7" spans="1:17" ht="6" customHeight="1" thickTop="1" thickBot="1">
      <c r="A7" s="36"/>
      <c r="B7" s="36"/>
      <c r="C7" s="36"/>
      <c r="D7" s="36"/>
      <c r="E7" s="36"/>
      <c r="F7" s="36"/>
      <c r="G7" s="36"/>
      <c r="H7" s="36"/>
      <c r="I7" s="323"/>
      <c r="J7" s="324"/>
      <c r="K7" s="322"/>
    </row>
    <row r="8" spans="1:17" ht="16.5" thickTop="1" thickBot="1">
      <c r="A8" s="321" t="s">
        <v>60</v>
      </c>
      <c r="B8" s="36"/>
      <c r="C8" s="36">
        <f>SUM('Kadar.ode.'!I25,'Kadar.dne.bol.dij.'!E18,'Kadar.zaj.med.del.'!D23)</f>
        <v>49</v>
      </c>
      <c r="D8" s="69">
        <f>IF('Kadar.zaj.med.del.'!E11&gt;='Kadar.zaj.med.del.'!J11,SUM('Kadar.ode.'!P25,'Kadar.dne.bol.dij.'!H18,'Kadar.zaj.med.del.'!J23)-'Kadar.zaj.med.del.'!J11-'Kadar.zaj.med.del.'!J18,IF((('Kadar.zaj.med.del.'!E11+'Kadar.zaj.med.del.'!D11)&lt;='Kadar.zaj.med.del.'!J11),SUM('Kadar.ode.'!P25,'Kadar.dne.bol.dij.'!H18,'Kadar.zaj.med.del.'!J23)-'Kadar.zaj.med.del.'!J18-('Kadar.zaj.med.del.'!J11-'Kadar.zaj.med.del.'!D11),SUM('Kadar.ode.'!P25,'Kadar.dne.bol.dij.'!H18,'Kadar.zaj.med.del.'!J23)-'Kadar.zaj.med.del.'!J18-'Kadar.zaj.med.del.'!E11))</f>
        <v>43</v>
      </c>
      <c r="E8" s="69">
        <f t="shared" ref="E8:E13" si="0">C8-D8</f>
        <v>6</v>
      </c>
      <c r="F8" s="36">
        <f>SUM('Kadar.ode.'!AD25,'Kadar.dne.bol.dij.'!P18,'Kadar.zaj.med.del.'!T23)</f>
        <v>0</v>
      </c>
      <c r="G8" s="36">
        <f t="shared" ref="G8:G13" si="1">SUM(C8,F8)</f>
        <v>49</v>
      </c>
      <c r="H8" s="36">
        <v>0</v>
      </c>
      <c r="I8" s="302">
        <v>0</v>
      </c>
      <c r="J8" s="302">
        <v>0</v>
      </c>
      <c r="K8" s="302">
        <f>C8+J8</f>
        <v>49</v>
      </c>
    </row>
    <row r="9" spans="1:17" ht="16.5" thickTop="1" thickBot="1">
      <c r="A9" s="321" t="s">
        <v>61</v>
      </c>
      <c r="B9" s="36"/>
      <c r="C9" s="36">
        <f>SUM('Kadar.zaj.med.del.'!E23)</f>
        <v>0</v>
      </c>
      <c r="D9" s="36">
        <f>IF('Kadar.zaj.med.del.'!D11+'Kadar.zaj.med.del.'!E11&lt;='Kadar.zaj.med.del.'!J11,SUM('Kadar.zaj.med.del.'!J18+'Kadar.zaj.med.del.'!J11-'Kadar.zaj.med.del.'!D11),IF('Kadar.zaj.med.del.'!E11&gt;'Kadar.zaj.med.del.'!J11,SUM('Kadar.zaj.med.del.'!J18+'Kadar.zaj.med.del.'!J11),SUM('Kadar.zaj.med.del.'!J18+'Kadar.zaj.med.del.'!E11)))</f>
        <v>0</v>
      </c>
      <c r="E9" s="36">
        <f t="shared" si="0"/>
        <v>0</v>
      </c>
      <c r="F9" s="36">
        <f>SUM('Kadar.zaj.med.del.'!U23)</f>
        <v>0</v>
      </c>
      <c r="G9" s="36">
        <f t="shared" si="1"/>
        <v>0</v>
      </c>
      <c r="H9" s="36">
        <v>0</v>
      </c>
      <c r="I9" s="36">
        <v>0</v>
      </c>
      <c r="J9" s="302">
        <v>0</v>
      </c>
      <c r="K9" s="36">
        <f t="shared" ref="K9:K14" si="2">C9+J9</f>
        <v>0</v>
      </c>
    </row>
    <row r="10" spans="1:17" ht="31.5" thickTop="1" thickBot="1">
      <c r="A10" s="321" t="s">
        <v>62</v>
      </c>
      <c r="B10" s="36"/>
      <c r="C10" s="36">
        <f>SUM('Kadar.ode.'!R25,'Kadar.dne.bol.dij.'!J18,'Kadar.zaj.med.del.'!L23)</f>
        <v>53</v>
      </c>
      <c r="D10" s="69">
        <f>SUM('Kadar.ode.'!X25,'Kadar.dne.bol.dij.'!K18,'Kadar.zaj.med.del.'!O23)</f>
        <v>54</v>
      </c>
      <c r="E10" s="36">
        <f t="shared" si="0"/>
        <v>-1</v>
      </c>
      <c r="F10" s="36">
        <f>SUM('Kadar.ode.'!AE25,'Kadar.dne.bol.dij.'!Q18,'Kadar.zaj.med.del.'!V23)</f>
        <v>0</v>
      </c>
      <c r="G10" s="36">
        <f t="shared" si="1"/>
        <v>53</v>
      </c>
      <c r="H10" s="36">
        <v>0</v>
      </c>
      <c r="I10" s="36">
        <v>0</v>
      </c>
      <c r="J10" s="302">
        <v>0</v>
      </c>
      <c r="K10" s="36">
        <f t="shared" si="2"/>
        <v>53</v>
      </c>
    </row>
    <row r="11" spans="1:17" ht="31.5" thickTop="1" thickBot="1">
      <c r="A11" s="321" t="s">
        <v>63</v>
      </c>
      <c r="B11" s="36"/>
      <c r="C11" s="36">
        <f>SUM('Kadar.ode.'!Z25,'Kadar.dne.bol.dij.'!M18,'Kadar.zaj.med.del.'!Q23)</f>
        <v>0</v>
      </c>
      <c r="D11" s="36">
        <f>SUM('Kadar.ode.'!AA25,'Kadar.ode.'!AB25,'Kadar.dne.bol.dij.'!N18,'Kadar.zaj.med.del.'!R23)</f>
        <v>0</v>
      </c>
      <c r="E11" s="36">
        <f t="shared" si="0"/>
        <v>0</v>
      </c>
      <c r="F11" s="36">
        <f>SUM('Kadar.ode.'!AF25,'Kadar.dne.bol.dij.'!R18,'Kadar.zaj.med.del.'!W23)</f>
        <v>0</v>
      </c>
      <c r="G11" s="36">
        <f t="shared" si="1"/>
        <v>0</v>
      </c>
      <c r="H11" s="36">
        <v>0</v>
      </c>
      <c r="I11" s="36">
        <v>0</v>
      </c>
      <c r="J11" s="302">
        <v>0</v>
      </c>
      <c r="K11" s="36">
        <f t="shared" si="2"/>
        <v>0</v>
      </c>
    </row>
    <row r="12" spans="1:17" ht="46.5" thickTop="1" thickBot="1">
      <c r="A12" s="321" t="s">
        <v>64</v>
      </c>
      <c r="B12" s="36"/>
      <c r="C12" s="36">
        <f>SUM('Kadar.nem.'!B23)</f>
        <v>9</v>
      </c>
      <c r="D12" s="36">
        <f>SUM('Kadar.nem.'!C23)</f>
        <v>7</v>
      </c>
      <c r="E12" s="36">
        <f t="shared" si="0"/>
        <v>2</v>
      </c>
      <c r="F12" s="36">
        <f>SUM('Kadar.nem.'!H23)</f>
        <v>0</v>
      </c>
      <c r="G12" s="36">
        <f t="shared" si="1"/>
        <v>9</v>
      </c>
      <c r="H12" s="36">
        <v>0</v>
      </c>
      <c r="I12" s="36">
        <v>0</v>
      </c>
      <c r="J12" s="302">
        <v>0</v>
      </c>
      <c r="K12" s="36">
        <f t="shared" si="2"/>
        <v>9</v>
      </c>
    </row>
    <row r="13" spans="1:17" ht="46.5" thickTop="1" thickBot="1">
      <c r="A13" s="321" t="s">
        <v>65</v>
      </c>
      <c r="B13" s="36"/>
      <c r="C13" s="36">
        <f>SUM('Kadar.nem.'!E23)</f>
        <v>7</v>
      </c>
      <c r="D13" s="36">
        <f>SUM('Kadar.nem.'!F23)</f>
        <v>13</v>
      </c>
      <c r="E13" s="36">
        <f t="shared" si="0"/>
        <v>-6</v>
      </c>
      <c r="F13" s="36">
        <f>SUM('Kadar.nem.'!I23)</f>
        <v>0</v>
      </c>
      <c r="G13" s="36">
        <f t="shared" si="1"/>
        <v>7</v>
      </c>
      <c r="H13" s="36">
        <v>0</v>
      </c>
      <c r="I13" s="36">
        <v>0</v>
      </c>
      <c r="J13" s="302">
        <v>0</v>
      </c>
      <c r="K13" s="36">
        <f t="shared" si="2"/>
        <v>7</v>
      </c>
    </row>
    <row r="14" spans="1:17" ht="16.5" thickTop="1" thickBot="1">
      <c r="A14" s="321" t="s">
        <v>2</v>
      </c>
      <c r="B14" s="36"/>
      <c r="C14" s="36">
        <f>SUM(C8:C13)</f>
        <v>118</v>
      </c>
      <c r="D14" s="36">
        <f>SUM(D8:D13)</f>
        <v>117</v>
      </c>
      <c r="E14" s="36">
        <f>SUM(E8:E13)</f>
        <v>1</v>
      </c>
      <c r="F14" s="36">
        <f>SUM(F8:F13)</f>
        <v>0</v>
      </c>
      <c r="G14" s="36">
        <f>SUM(G8:G13)</f>
        <v>118</v>
      </c>
      <c r="H14" s="36">
        <v>0</v>
      </c>
      <c r="I14" s="36">
        <v>0</v>
      </c>
      <c r="J14" s="302">
        <v>0</v>
      </c>
      <c r="K14" s="36">
        <f t="shared" si="2"/>
        <v>118</v>
      </c>
    </row>
    <row r="15" spans="1:17" ht="13.5" thickTop="1"/>
  </sheetData>
  <phoneticPr fontId="12" type="noConversion"/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workbookViewId="0">
      <selection activeCell="F15" sqref="F15"/>
    </sheetView>
  </sheetViews>
  <sheetFormatPr defaultRowHeight="12.75"/>
  <cols>
    <col min="1" max="1" width="7.5703125" customWidth="1"/>
    <col min="2" max="2" width="26.7109375" customWidth="1"/>
  </cols>
  <sheetData>
    <row r="1" spans="1:12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58"/>
      <c r="G1" s="160"/>
    </row>
    <row r="2" spans="1:12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160"/>
    </row>
    <row r="3" spans="1:12">
      <c r="A3" s="162"/>
      <c r="B3" s="163"/>
      <c r="C3" s="154"/>
      <c r="D3" s="158"/>
      <c r="E3" s="158"/>
      <c r="F3" s="158"/>
      <c r="G3" s="160"/>
    </row>
    <row r="4" spans="1:12" ht="14.25">
      <c r="A4" s="162"/>
      <c r="B4" s="163" t="s">
        <v>1805</v>
      </c>
      <c r="C4" s="155" t="s">
        <v>203</v>
      </c>
      <c r="D4" s="159"/>
      <c r="E4" s="159"/>
      <c r="F4" s="159"/>
      <c r="G4" s="161"/>
    </row>
    <row r="6" spans="1:12" ht="33.75" customHeight="1">
      <c r="A6" s="522" t="s">
        <v>169</v>
      </c>
      <c r="B6" s="522" t="s">
        <v>56</v>
      </c>
      <c r="C6" s="524" t="s">
        <v>198</v>
      </c>
      <c r="D6" s="525"/>
      <c r="E6" s="507" t="s">
        <v>199</v>
      </c>
      <c r="F6" s="507"/>
      <c r="G6" s="507" t="s">
        <v>202</v>
      </c>
      <c r="H6" s="507"/>
      <c r="I6" s="507" t="s">
        <v>200</v>
      </c>
      <c r="J6" s="507"/>
      <c r="K6" s="507" t="s">
        <v>201</v>
      </c>
      <c r="L6" s="507"/>
    </row>
    <row r="7" spans="1:12" ht="27.75" customHeight="1" thickBot="1">
      <c r="A7" s="523"/>
      <c r="B7" s="523"/>
      <c r="C7" s="88" t="s">
        <v>1</v>
      </c>
      <c r="D7" s="89" t="s">
        <v>0</v>
      </c>
      <c r="E7" s="333" t="s">
        <v>1896</v>
      </c>
      <c r="F7" s="333" t="s">
        <v>1897</v>
      </c>
      <c r="G7" s="333" t="s">
        <v>1896</v>
      </c>
      <c r="H7" s="333" t="s">
        <v>1897</v>
      </c>
      <c r="I7" s="333" t="s">
        <v>1896</v>
      </c>
      <c r="J7" s="333" t="s">
        <v>1897</v>
      </c>
      <c r="K7" s="333" t="s">
        <v>1896</v>
      </c>
      <c r="L7" s="333" t="s">
        <v>1897</v>
      </c>
    </row>
    <row r="8" spans="1:12" ht="13.5" thickTop="1">
      <c r="A8" s="201"/>
      <c r="B8" s="76"/>
      <c r="C8" s="120" t="s">
        <v>2</v>
      </c>
      <c r="D8" s="86">
        <v>25</v>
      </c>
      <c r="E8" s="77">
        <v>1140</v>
      </c>
      <c r="F8" s="77">
        <v>1145</v>
      </c>
      <c r="G8" s="77">
        <v>3675</v>
      </c>
      <c r="H8" s="86">
        <v>5300</v>
      </c>
      <c r="I8" s="405">
        <f>G8/E8</f>
        <v>3.2236842105263159</v>
      </c>
      <c r="J8" s="405">
        <f>H8/F8</f>
        <v>4.6288209606986896</v>
      </c>
      <c r="K8" s="405">
        <f>G8/(365*D8)*100</f>
        <v>40.273972602739725</v>
      </c>
      <c r="L8" s="405">
        <f>H8/(365*D8)*100</f>
        <v>58.082191780821915</v>
      </c>
    </row>
    <row r="9" spans="1:12">
      <c r="A9" s="201"/>
      <c r="B9" s="76"/>
      <c r="C9" s="121" t="s">
        <v>4</v>
      </c>
      <c r="D9" s="77">
        <v>2</v>
      </c>
      <c r="E9" s="77"/>
      <c r="F9" s="77"/>
      <c r="G9" s="77">
        <v>121</v>
      </c>
      <c r="H9" s="77">
        <v>400</v>
      </c>
      <c r="I9" s="78" t="e">
        <f t="shared" ref="I9:J31" si="0">G9/E9</f>
        <v>#DIV/0!</v>
      </c>
      <c r="J9" s="78" t="e">
        <f t="shared" si="0"/>
        <v>#DIV/0!</v>
      </c>
      <c r="K9" s="405">
        <f>G9/(365*D9)*100</f>
        <v>16.575342465753426</v>
      </c>
      <c r="L9" s="405">
        <f>H9/(365*D9)*100</f>
        <v>54.794520547945204</v>
      </c>
    </row>
    <row r="10" spans="1:12">
      <c r="A10" s="201"/>
      <c r="B10" s="76"/>
      <c r="C10" s="121" t="s">
        <v>5</v>
      </c>
      <c r="D10" s="77">
        <v>6</v>
      </c>
      <c r="E10" s="77"/>
      <c r="F10" s="77"/>
      <c r="G10" s="77">
        <v>42</v>
      </c>
      <c r="H10" s="77">
        <v>1500</v>
      </c>
      <c r="I10" s="78" t="e">
        <f t="shared" si="0"/>
        <v>#DIV/0!</v>
      </c>
      <c r="J10" s="78" t="e">
        <f t="shared" si="0"/>
        <v>#DIV/0!</v>
      </c>
      <c r="K10" s="405">
        <f>G10/(365*D10)*100</f>
        <v>1.9178082191780823</v>
      </c>
      <c r="L10" s="405">
        <f>H10/(365*D10)*100</f>
        <v>68.493150684931507</v>
      </c>
    </row>
    <row r="11" spans="1:12" ht="13.5" thickBot="1">
      <c r="A11" s="202"/>
      <c r="B11" s="79"/>
      <c r="C11" s="122" t="s">
        <v>9</v>
      </c>
      <c r="D11" s="80">
        <v>17</v>
      </c>
      <c r="E11" s="80"/>
      <c r="F11" s="80"/>
      <c r="G11" s="80">
        <v>3512</v>
      </c>
      <c r="H11" s="80">
        <v>3400</v>
      </c>
      <c r="I11" s="81" t="e">
        <f t="shared" si="0"/>
        <v>#DIV/0!</v>
      </c>
      <c r="J11" s="82" t="e">
        <f t="shared" si="0"/>
        <v>#DIV/0!</v>
      </c>
      <c r="K11" s="411">
        <f>G11/(365*D11)*100</f>
        <v>56.599516518936341</v>
      </c>
      <c r="L11" s="412">
        <f>H11/(365*D11)*100</f>
        <v>54.794520547945204</v>
      </c>
    </row>
    <row r="12" spans="1:12" ht="13.5" thickTop="1">
      <c r="A12" s="201"/>
      <c r="B12" s="76"/>
      <c r="C12" s="123" t="s">
        <v>2</v>
      </c>
      <c r="D12" s="77"/>
      <c r="E12" s="77"/>
      <c r="F12" s="77"/>
      <c r="G12" s="77"/>
      <c r="H12" s="77"/>
      <c r="I12" s="83" t="e">
        <f t="shared" si="0"/>
        <v>#DIV/0!</v>
      </c>
      <c r="J12" s="83" t="e">
        <f t="shared" si="0"/>
        <v>#DIV/0!</v>
      </c>
      <c r="K12" s="78" t="e">
        <f>G12/(365*D12)*100</f>
        <v>#DIV/0!</v>
      </c>
      <c r="L12" s="78" t="e">
        <f>H12/(365*D12)*100</f>
        <v>#DIV/0!</v>
      </c>
    </row>
    <row r="13" spans="1:12">
      <c r="A13" s="201"/>
      <c r="B13" s="76"/>
      <c r="C13" s="121" t="s">
        <v>4</v>
      </c>
      <c r="D13" s="77"/>
      <c r="E13" s="77"/>
      <c r="F13" s="77"/>
      <c r="G13" s="77"/>
      <c r="H13" s="77"/>
      <c r="I13" s="78" t="e">
        <f t="shared" si="0"/>
        <v>#DIV/0!</v>
      </c>
      <c r="J13" s="78" t="e">
        <f t="shared" si="0"/>
        <v>#DIV/0!</v>
      </c>
      <c r="K13" s="78" t="e">
        <f t="shared" ref="K13:K31" si="1">G13/(365*D13)*100</f>
        <v>#DIV/0!</v>
      </c>
      <c r="L13" s="78" t="e">
        <f t="shared" ref="L13:L31" si="2">H13/(365*D13)*100</f>
        <v>#DIV/0!</v>
      </c>
    </row>
    <row r="14" spans="1:12">
      <c r="A14" s="201"/>
      <c r="B14" s="76"/>
      <c r="C14" s="121" t="s">
        <v>5</v>
      </c>
      <c r="D14" s="77"/>
      <c r="E14" s="77"/>
      <c r="F14" s="77"/>
      <c r="G14" s="77"/>
      <c r="H14" s="77"/>
      <c r="I14" s="78" t="e">
        <f t="shared" si="0"/>
        <v>#DIV/0!</v>
      </c>
      <c r="J14" s="78" t="e">
        <f t="shared" si="0"/>
        <v>#DIV/0!</v>
      </c>
      <c r="K14" s="78" t="e">
        <f t="shared" si="1"/>
        <v>#DIV/0!</v>
      </c>
      <c r="L14" s="78" t="e">
        <f t="shared" si="2"/>
        <v>#DIV/0!</v>
      </c>
    </row>
    <row r="15" spans="1:12" ht="13.5" thickBot="1">
      <c r="A15" s="202"/>
      <c r="B15" s="79"/>
      <c r="C15" s="122" t="s">
        <v>9</v>
      </c>
      <c r="D15" s="80"/>
      <c r="E15" s="80"/>
      <c r="F15" s="80"/>
      <c r="G15" s="80"/>
      <c r="H15" s="80"/>
      <c r="I15" s="81" t="e">
        <f t="shared" si="0"/>
        <v>#DIV/0!</v>
      </c>
      <c r="J15" s="82" t="e">
        <f t="shared" si="0"/>
        <v>#DIV/0!</v>
      </c>
      <c r="K15" s="81" t="e">
        <f t="shared" si="1"/>
        <v>#DIV/0!</v>
      </c>
      <c r="L15" s="82" t="e">
        <f t="shared" si="2"/>
        <v>#DIV/0!</v>
      </c>
    </row>
    <row r="16" spans="1:12" ht="13.5" thickTop="1">
      <c r="A16" s="201"/>
      <c r="B16" s="76"/>
      <c r="C16" s="123" t="s">
        <v>2</v>
      </c>
      <c r="D16" s="77"/>
      <c r="E16" s="77"/>
      <c r="F16" s="77"/>
      <c r="G16" s="77"/>
      <c r="H16" s="77"/>
      <c r="I16" s="83" t="e">
        <f t="shared" si="0"/>
        <v>#DIV/0!</v>
      </c>
      <c r="J16" s="83" t="e">
        <f t="shared" si="0"/>
        <v>#DIV/0!</v>
      </c>
      <c r="K16" s="78" t="e">
        <f t="shared" si="1"/>
        <v>#DIV/0!</v>
      </c>
      <c r="L16" s="78" t="e">
        <f t="shared" si="2"/>
        <v>#DIV/0!</v>
      </c>
    </row>
    <row r="17" spans="1:12">
      <c r="A17" s="201"/>
      <c r="B17" s="76"/>
      <c r="C17" s="121" t="s">
        <v>4</v>
      </c>
      <c r="D17" s="77"/>
      <c r="E17" s="77"/>
      <c r="F17" s="77"/>
      <c r="G17" s="77"/>
      <c r="H17" s="77"/>
      <c r="I17" s="78" t="e">
        <f t="shared" si="0"/>
        <v>#DIV/0!</v>
      </c>
      <c r="J17" s="78" t="e">
        <f t="shared" si="0"/>
        <v>#DIV/0!</v>
      </c>
      <c r="K17" s="78" t="e">
        <f t="shared" si="1"/>
        <v>#DIV/0!</v>
      </c>
      <c r="L17" s="78" t="e">
        <f t="shared" si="2"/>
        <v>#DIV/0!</v>
      </c>
    </row>
    <row r="18" spans="1:12">
      <c r="A18" s="201"/>
      <c r="B18" s="76"/>
      <c r="C18" s="121" t="s">
        <v>5</v>
      </c>
      <c r="D18" s="77"/>
      <c r="E18" s="77"/>
      <c r="F18" s="77"/>
      <c r="G18" s="77"/>
      <c r="H18" s="77"/>
      <c r="I18" s="78" t="e">
        <f t="shared" si="0"/>
        <v>#DIV/0!</v>
      </c>
      <c r="J18" s="78" t="e">
        <f t="shared" si="0"/>
        <v>#DIV/0!</v>
      </c>
      <c r="K18" s="78" t="e">
        <f t="shared" si="1"/>
        <v>#DIV/0!</v>
      </c>
      <c r="L18" s="78" t="e">
        <f t="shared" si="2"/>
        <v>#DIV/0!</v>
      </c>
    </row>
    <row r="19" spans="1:12" ht="13.5" thickBot="1">
      <c r="A19" s="202"/>
      <c r="B19" s="79"/>
      <c r="C19" s="122" t="s">
        <v>9</v>
      </c>
      <c r="D19" s="80"/>
      <c r="E19" s="80"/>
      <c r="F19" s="80"/>
      <c r="G19" s="80"/>
      <c r="H19" s="80"/>
      <c r="I19" s="81" t="e">
        <f t="shared" si="0"/>
        <v>#DIV/0!</v>
      </c>
      <c r="J19" s="82" t="e">
        <f t="shared" si="0"/>
        <v>#DIV/0!</v>
      </c>
      <c r="K19" s="81" t="e">
        <f t="shared" si="1"/>
        <v>#DIV/0!</v>
      </c>
      <c r="L19" s="82" t="e">
        <f t="shared" si="2"/>
        <v>#DIV/0!</v>
      </c>
    </row>
    <row r="20" spans="1:12" ht="13.5" thickTop="1">
      <c r="A20" s="201"/>
      <c r="B20" s="76"/>
      <c r="C20" s="123" t="s">
        <v>2</v>
      </c>
      <c r="D20" s="77"/>
      <c r="E20" s="77"/>
      <c r="F20" s="77"/>
      <c r="G20" s="77"/>
      <c r="H20" s="77"/>
      <c r="I20" s="83" t="e">
        <f t="shared" si="0"/>
        <v>#DIV/0!</v>
      </c>
      <c r="J20" s="83" t="e">
        <f t="shared" si="0"/>
        <v>#DIV/0!</v>
      </c>
      <c r="K20" s="78" t="e">
        <f t="shared" si="1"/>
        <v>#DIV/0!</v>
      </c>
      <c r="L20" s="78" t="e">
        <f t="shared" si="2"/>
        <v>#DIV/0!</v>
      </c>
    </row>
    <row r="21" spans="1:12">
      <c r="A21" s="201"/>
      <c r="B21" s="76"/>
      <c r="C21" s="121" t="s">
        <v>4</v>
      </c>
      <c r="D21" s="77"/>
      <c r="E21" s="77"/>
      <c r="F21" s="77"/>
      <c r="G21" s="77"/>
      <c r="H21" s="77"/>
      <c r="I21" s="78" t="e">
        <f t="shared" si="0"/>
        <v>#DIV/0!</v>
      </c>
      <c r="J21" s="78" t="e">
        <f t="shared" si="0"/>
        <v>#DIV/0!</v>
      </c>
      <c r="K21" s="78" t="e">
        <f t="shared" si="1"/>
        <v>#DIV/0!</v>
      </c>
      <c r="L21" s="78" t="e">
        <f t="shared" si="2"/>
        <v>#DIV/0!</v>
      </c>
    </row>
    <row r="22" spans="1:12">
      <c r="A22" s="201"/>
      <c r="B22" s="76"/>
      <c r="C22" s="121" t="s">
        <v>5</v>
      </c>
      <c r="D22" s="77"/>
      <c r="E22" s="77"/>
      <c r="F22" s="77"/>
      <c r="G22" s="77"/>
      <c r="H22" s="77"/>
      <c r="I22" s="78" t="e">
        <f t="shared" si="0"/>
        <v>#DIV/0!</v>
      </c>
      <c r="J22" s="78" t="e">
        <f t="shared" si="0"/>
        <v>#DIV/0!</v>
      </c>
      <c r="K22" s="78" t="e">
        <f t="shared" si="1"/>
        <v>#DIV/0!</v>
      </c>
      <c r="L22" s="78" t="e">
        <f t="shared" si="2"/>
        <v>#DIV/0!</v>
      </c>
    </row>
    <row r="23" spans="1:12" ht="13.5" thickBot="1">
      <c r="A23" s="202"/>
      <c r="B23" s="79"/>
      <c r="C23" s="122" t="s">
        <v>9</v>
      </c>
      <c r="D23" s="80"/>
      <c r="E23" s="80"/>
      <c r="F23" s="80"/>
      <c r="G23" s="80"/>
      <c r="H23" s="80"/>
      <c r="I23" s="81" t="e">
        <f t="shared" si="0"/>
        <v>#DIV/0!</v>
      </c>
      <c r="J23" s="82" t="e">
        <f t="shared" si="0"/>
        <v>#DIV/0!</v>
      </c>
      <c r="K23" s="81" t="e">
        <f t="shared" si="1"/>
        <v>#DIV/0!</v>
      </c>
      <c r="L23" s="82" t="e">
        <f t="shared" si="2"/>
        <v>#DIV/0!</v>
      </c>
    </row>
    <row r="24" spans="1:12" ht="13.5" thickTop="1">
      <c r="A24" s="203"/>
      <c r="B24" s="84"/>
      <c r="C24" s="124" t="s">
        <v>2</v>
      </c>
      <c r="D24" s="85"/>
      <c r="E24" s="85"/>
      <c r="F24" s="85"/>
      <c r="G24" s="85"/>
      <c r="H24" s="85"/>
      <c r="I24" s="83" t="e">
        <f t="shared" si="0"/>
        <v>#DIV/0!</v>
      </c>
      <c r="J24" s="83" t="e">
        <f t="shared" si="0"/>
        <v>#DIV/0!</v>
      </c>
      <c r="K24" s="78" t="e">
        <f t="shared" si="1"/>
        <v>#DIV/0!</v>
      </c>
      <c r="L24" s="78" t="e">
        <f t="shared" si="2"/>
        <v>#DIV/0!</v>
      </c>
    </row>
    <row r="25" spans="1:12">
      <c r="A25" s="201"/>
      <c r="B25" s="76"/>
      <c r="C25" s="121" t="s">
        <v>4</v>
      </c>
      <c r="D25" s="77"/>
      <c r="E25" s="77"/>
      <c r="F25" s="77"/>
      <c r="G25" s="77"/>
      <c r="H25" s="77"/>
      <c r="I25" s="78" t="e">
        <f t="shared" si="0"/>
        <v>#DIV/0!</v>
      </c>
      <c r="J25" s="78" t="e">
        <f t="shared" si="0"/>
        <v>#DIV/0!</v>
      </c>
      <c r="K25" s="78" t="e">
        <f t="shared" si="1"/>
        <v>#DIV/0!</v>
      </c>
      <c r="L25" s="78" t="e">
        <f t="shared" si="2"/>
        <v>#DIV/0!</v>
      </c>
    </row>
    <row r="26" spans="1:12">
      <c r="A26" s="201"/>
      <c r="B26" s="76"/>
      <c r="C26" s="121" t="s">
        <v>5</v>
      </c>
      <c r="D26" s="77"/>
      <c r="E26" s="77"/>
      <c r="F26" s="77"/>
      <c r="G26" s="77"/>
      <c r="H26" s="77"/>
      <c r="I26" s="78" t="e">
        <f t="shared" si="0"/>
        <v>#DIV/0!</v>
      </c>
      <c r="J26" s="78" t="e">
        <f t="shared" si="0"/>
        <v>#DIV/0!</v>
      </c>
      <c r="K26" s="78" t="e">
        <f t="shared" si="1"/>
        <v>#DIV/0!</v>
      </c>
      <c r="L26" s="78" t="e">
        <f t="shared" si="2"/>
        <v>#DIV/0!</v>
      </c>
    </row>
    <row r="27" spans="1:12" ht="13.5" thickBot="1">
      <c r="A27" s="202"/>
      <c r="B27" s="79"/>
      <c r="C27" s="122" t="s">
        <v>9</v>
      </c>
      <c r="D27" s="80"/>
      <c r="E27" s="80"/>
      <c r="F27" s="80"/>
      <c r="G27" s="80"/>
      <c r="H27" s="80"/>
      <c r="I27" s="81" t="e">
        <f t="shared" si="0"/>
        <v>#DIV/0!</v>
      </c>
      <c r="J27" s="82" t="e">
        <f t="shared" si="0"/>
        <v>#DIV/0!</v>
      </c>
      <c r="K27" s="81" t="e">
        <f t="shared" si="1"/>
        <v>#DIV/0!</v>
      </c>
      <c r="L27" s="82" t="e">
        <f t="shared" si="2"/>
        <v>#DIV/0!</v>
      </c>
    </row>
    <row r="28" spans="1:12" ht="13.5" thickTop="1">
      <c r="A28" s="516" t="s">
        <v>3</v>
      </c>
      <c r="B28" s="517"/>
      <c r="C28" s="120" t="s">
        <v>2</v>
      </c>
      <c r="D28" s="86"/>
      <c r="E28" s="86"/>
      <c r="F28" s="86"/>
      <c r="G28" s="86"/>
      <c r="H28" s="86"/>
      <c r="I28" s="83" t="e">
        <f t="shared" si="0"/>
        <v>#DIV/0!</v>
      </c>
      <c r="J28" s="83" t="e">
        <f t="shared" si="0"/>
        <v>#DIV/0!</v>
      </c>
      <c r="K28" s="78" t="e">
        <f t="shared" si="1"/>
        <v>#DIV/0!</v>
      </c>
      <c r="L28" s="78" t="e">
        <f t="shared" si="2"/>
        <v>#DIV/0!</v>
      </c>
    </row>
    <row r="29" spans="1:12">
      <c r="A29" s="518"/>
      <c r="B29" s="519"/>
      <c r="C29" s="121" t="s">
        <v>4</v>
      </c>
      <c r="D29" s="77"/>
      <c r="E29" s="77"/>
      <c r="F29" s="77"/>
      <c r="G29" s="77"/>
      <c r="H29" s="77"/>
      <c r="I29" s="78" t="e">
        <f t="shared" si="0"/>
        <v>#DIV/0!</v>
      </c>
      <c r="J29" s="78" t="e">
        <f t="shared" si="0"/>
        <v>#DIV/0!</v>
      </c>
      <c r="K29" s="78" t="e">
        <f t="shared" si="1"/>
        <v>#DIV/0!</v>
      </c>
      <c r="L29" s="78" t="e">
        <f t="shared" si="2"/>
        <v>#DIV/0!</v>
      </c>
    </row>
    <row r="30" spans="1:12">
      <c r="A30" s="518"/>
      <c r="B30" s="519"/>
      <c r="C30" s="121" t="s">
        <v>5</v>
      </c>
      <c r="D30" s="87"/>
      <c r="E30" s="87"/>
      <c r="F30" s="87"/>
      <c r="G30" s="87"/>
      <c r="H30" s="87"/>
      <c r="I30" s="78" t="e">
        <f t="shared" si="0"/>
        <v>#DIV/0!</v>
      </c>
      <c r="J30" s="78" t="e">
        <f t="shared" si="0"/>
        <v>#DIV/0!</v>
      </c>
      <c r="K30" s="78" t="e">
        <f t="shared" si="1"/>
        <v>#DIV/0!</v>
      </c>
      <c r="L30" s="78" t="e">
        <f t="shared" si="2"/>
        <v>#DIV/0!</v>
      </c>
    </row>
    <row r="31" spans="1:12">
      <c r="A31" s="520"/>
      <c r="B31" s="521"/>
      <c r="C31" s="204" t="s">
        <v>9</v>
      </c>
      <c r="D31" s="86"/>
      <c r="E31" s="86"/>
      <c r="F31" s="86"/>
      <c r="G31" s="86"/>
      <c r="H31" s="86"/>
      <c r="I31" s="200" t="e">
        <f t="shared" si="0"/>
        <v>#DIV/0!</v>
      </c>
      <c r="J31" s="205" t="e">
        <f t="shared" si="0"/>
        <v>#DIV/0!</v>
      </c>
      <c r="K31" s="200" t="e">
        <f t="shared" si="1"/>
        <v>#DIV/0!</v>
      </c>
      <c r="L31" s="205" t="e">
        <f t="shared" si="2"/>
        <v>#DIV/0!</v>
      </c>
    </row>
  </sheetData>
  <mergeCells count="8">
    <mergeCell ref="K6:L6"/>
    <mergeCell ref="A28:B31"/>
    <mergeCell ref="A6:A7"/>
    <mergeCell ref="B6:B7"/>
    <mergeCell ref="C6:D6"/>
    <mergeCell ref="E6:F6"/>
    <mergeCell ref="G6:H6"/>
    <mergeCell ref="I6:J6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view="pageBreakPreview" zoomScaleNormal="100" zoomScaleSheetLayoutView="100" workbookViewId="0">
      <selection activeCell="G12" sqref="G12"/>
    </sheetView>
  </sheetViews>
  <sheetFormatPr defaultRowHeight="12.75"/>
  <cols>
    <col min="1" max="1" width="8.140625" style="2" customWidth="1"/>
    <col min="2" max="2" width="24.140625" style="2" customWidth="1"/>
    <col min="3" max="3" width="10.140625" style="2" customWidth="1"/>
    <col min="4" max="7" width="9.7109375" style="2" customWidth="1"/>
    <col min="8" max="16384" width="9.140625" style="2"/>
  </cols>
  <sheetData>
    <row r="1" spans="1:7" s="1" customFormat="1">
      <c r="A1" s="162"/>
      <c r="B1" s="163" t="s">
        <v>171</v>
      </c>
      <c r="C1" s="154" t="s">
        <v>171</v>
      </c>
      <c r="D1" s="158"/>
      <c r="E1" s="158"/>
      <c r="F1" s="158"/>
      <c r="G1" s="160"/>
    </row>
    <row r="2" spans="1:7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160"/>
    </row>
    <row r="3" spans="1:7">
      <c r="A3" s="162"/>
      <c r="B3" s="163"/>
      <c r="C3" s="154"/>
      <c r="D3" s="158"/>
      <c r="E3" s="158"/>
      <c r="F3" s="158"/>
      <c r="G3" s="160"/>
    </row>
    <row r="4" spans="1:7" ht="15.75" customHeight="1">
      <c r="A4" s="162"/>
      <c r="B4" s="163" t="s">
        <v>1806</v>
      </c>
      <c r="C4" s="155" t="s">
        <v>204</v>
      </c>
      <c r="D4" s="159"/>
      <c r="E4" s="159"/>
      <c r="F4" s="159"/>
      <c r="G4" s="161"/>
    </row>
    <row r="6" spans="1:7" ht="34.5" customHeight="1">
      <c r="A6" s="526" t="s">
        <v>169</v>
      </c>
      <c r="B6" s="526" t="s">
        <v>56</v>
      </c>
      <c r="C6" s="526" t="s">
        <v>170</v>
      </c>
      <c r="D6" s="526" t="s">
        <v>313</v>
      </c>
      <c r="E6" s="526"/>
      <c r="F6" s="526" t="s">
        <v>211</v>
      </c>
      <c r="G6" s="526"/>
    </row>
    <row r="7" spans="1:7" ht="35.25" customHeight="1">
      <c r="A7" s="526"/>
      <c r="B7" s="526"/>
      <c r="C7" s="526"/>
      <c r="D7" s="115" t="s">
        <v>1896</v>
      </c>
      <c r="E7" s="115" t="s">
        <v>1897</v>
      </c>
      <c r="F7" s="115" t="s">
        <v>1896</v>
      </c>
      <c r="G7" s="115" t="s">
        <v>1897</v>
      </c>
    </row>
    <row r="8" spans="1:7" ht="24.95" customHeight="1">
      <c r="A8" s="173"/>
      <c r="B8" s="234" t="s">
        <v>1922</v>
      </c>
      <c r="C8" s="91">
        <v>25</v>
      </c>
      <c r="D8" s="91">
        <v>52</v>
      </c>
      <c r="E8" s="75">
        <v>70</v>
      </c>
      <c r="F8" s="94">
        <v>62</v>
      </c>
      <c r="G8" s="75">
        <v>72</v>
      </c>
    </row>
    <row r="9" spans="1:7" ht="24.95" customHeight="1">
      <c r="A9" s="173"/>
      <c r="B9" s="234"/>
      <c r="C9" s="91"/>
      <c r="D9" s="91"/>
      <c r="E9" s="75"/>
      <c r="F9" s="94"/>
      <c r="G9" s="75"/>
    </row>
    <row r="10" spans="1:7" ht="24.95" customHeight="1">
      <c r="A10" s="235"/>
      <c r="B10" s="234"/>
      <c r="C10" s="91"/>
      <c r="D10" s="91"/>
      <c r="E10" s="75"/>
      <c r="F10" s="94"/>
      <c r="G10" s="75"/>
    </row>
    <row r="11" spans="1:7" ht="24.95" customHeight="1">
      <c r="A11" s="173"/>
      <c r="B11" s="234"/>
      <c r="C11" s="91"/>
      <c r="D11" s="91"/>
      <c r="E11" s="75"/>
      <c r="F11" s="94"/>
      <c r="G11" s="75"/>
    </row>
    <row r="12" spans="1:7" ht="24.95" customHeight="1">
      <c r="A12" s="173"/>
      <c r="B12" s="234"/>
      <c r="C12" s="91"/>
      <c r="D12" s="91"/>
      <c r="E12" s="75"/>
      <c r="F12" s="94"/>
      <c r="G12" s="75"/>
    </row>
    <row r="13" spans="1:7" ht="24.95" customHeight="1">
      <c r="A13" s="173"/>
      <c r="B13" s="234"/>
      <c r="C13" s="91"/>
      <c r="D13" s="91"/>
      <c r="E13" s="75"/>
      <c r="F13" s="94"/>
      <c r="G13" s="75"/>
    </row>
    <row r="14" spans="1:7" ht="24.95" customHeight="1">
      <c r="A14" s="173"/>
      <c r="B14" s="234"/>
      <c r="C14" s="91"/>
      <c r="D14" s="91"/>
      <c r="E14" s="75"/>
      <c r="F14" s="94"/>
      <c r="G14" s="75"/>
    </row>
    <row r="15" spans="1:7" ht="24.95" customHeight="1">
      <c r="A15" s="173"/>
      <c r="B15" s="234"/>
      <c r="C15" s="91"/>
      <c r="D15" s="91"/>
      <c r="E15" s="75"/>
      <c r="F15" s="94"/>
      <c r="G15" s="75"/>
    </row>
    <row r="16" spans="1:7" ht="24.95" customHeight="1">
      <c r="A16" s="173"/>
      <c r="B16" s="234"/>
      <c r="C16" s="91"/>
      <c r="D16" s="91"/>
      <c r="E16" s="75"/>
      <c r="F16" s="94"/>
      <c r="G16" s="75"/>
    </row>
    <row r="17" spans="1:7" ht="24.95" customHeight="1">
      <c r="A17" s="173"/>
      <c r="B17" s="234"/>
      <c r="C17" s="91"/>
      <c r="D17" s="91"/>
      <c r="E17" s="75"/>
      <c r="F17" s="94"/>
      <c r="G17" s="75"/>
    </row>
    <row r="18" spans="1:7" ht="24.95" customHeight="1">
      <c r="A18" s="527" t="s">
        <v>88</v>
      </c>
      <c r="B18" s="527"/>
      <c r="C18" s="236"/>
      <c r="D18" s="236"/>
      <c r="E18" s="236"/>
      <c r="F18" s="237"/>
      <c r="G18" s="236"/>
    </row>
  </sheetData>
  <mergeCells count="6">
    <mergeCell ref="F6:G6"/>
    <mergeCell ref="A6:A7"/>
    <mergeCell ref="A18:B18"/>
    <mergeCell ref="B6:B7"/>
    <mergeCell ref="C6:C7"/>
    <mergeCell ref="D6:E6"/>
  </mergeCells>
  <phoneticPr fontId="12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view="pageBreakPreview" zoomScaleNormal="100" zoomScaleSheetLayoutView="100" workbookViewId="0">
      <selection activeCell="B22" sqref="B22"/>
    </sheetView>
  </sheetViews>
  <sheetFormatPr defaultRowHeight="12.75"/>
  <cols>
    <col min="1" max="1" width="7.42578125" style="2" customWidth="1"/>
    <col min="2" max="2" width="29.7109375" style="2" customWidth="1"/>
    <col min="3" max="3" width="24.42578125" style="2" customWidth="1"/>
    <col min="4" max="4" width="11.140625" style="2" customWidth="1"/>
    <col min="5" max="8" width="8.42578125" style="2" customWidth="1"/>
    <col min="9" max="16384" width="9.140625" style="2"/>
  </cols>
  <sheetData>
    <row r="1" spans="1:7">
      <c r="A1" s="162"/>
      <c r="B1" s="163" t="s">
        <v>171</v>
      </c>
      <c r="C1" s="154" t="str">
        <f>'Kadar.ode.'!C1</f>
        <v>Унети назив здравствене установе</v>
      </c>
      <c r="D1" s="158"/>
      <c r="E1" s="158"/>
      <c r="F1" s="158"/>
      <c r="G1" s="160"/>
    </row>
    <row r="2" spans="1:7">
      <c r="A2" s="162"/>
      <c r="B2" s="163" t="s">
        <v>172</v>
      </c>
      <c r="C2" s="154" t="str">
        <f>'Kadar.ode.'!C2</f>
        <v>Унети матични број здравствене установе</v>
      </c>
      <c r="D2" s="158"/>
      <c r="E2" s="158"/>
      <c r="F2" s="158"/>
      <c r="G2" s="160"/>
    </row>
    <row r="3" spans="1:7">
      <c r="A3" s="162"/>
      <c r="B3" s="163"/>
      <c r="C3" s="154"/>
      <c r="D3" s="158"/>
      <c r="E3" s="158"/>
      <c r="F3" s="158"/>
      <c r="G3" s="160"/>
    </row>
    <row r="4" spans="1:7" ht="14.25">
      <c r="A4" s="162"/>
      <c r="B4" s="163" t="s">
        <v>1807</v>
      </c>
      <c r="C4" s="155" t="s">
        <v>286</v>
      </c>
      <c r="D4" s="159"/>
      <c r="E4" s="159"/>
      <c r="F4" s="159"/>
      <c r="G4" s="161"/>
    </row>
    <row r="5" spans="1:7" ht="12.75" customHeight="1"/>
    <row r="6" spans="1:7" s="1" customFormat="1" ht="23.25" customHeight="1">
      <c r="A6" s="532" t="s">
        <v>169</v>
      </c>
      <c r="B6" s="532" t="s">
        <v>56</v>
      </c>
      <c r="C6" s="532" t="s">
        <v>119</v>
      </c>
      <c r="D6" s="526" t="s">
        <v>205</v>
      </c>
      <c r="E6" s="526"/>
      <c r="F6" s="528" t="s">
        <v>206</v>
      </c>
      <c r="G6" s="529"/>
    </row>
    <row r="7" spans="1:7" s="1" customFormat="1" ht="32.25" customHeight="1" thickBot="1">
      <c r="A7" s="533"/>
      <c r="B7" s="533"/>
      <c r="C7" s="533"/>
      <c r="D7" s="333" t="s">
        <v>1896</v>
      </c>
      <c r="E7" s="333" t="s">
        <v>1897</v>
      </c>
      <c r="F7" s="333" t="s">
        <v>1896</v>
      </c>
      <c r="G7" s="333" t="s">
        <v>1897</v>
      </c>
    </row>
    <row r="8" spans="1:7" ht="21.95" customHeight="1" thickTop="1">
      <c r="A8" s="208"/>
      <c r="B8" s="416" t="s">
        <v>1923</v>
      </c>
      <c r="C8" s="403">
        <v>4</v>
      </c>
      <c r="D8" s="96">
        <v>415</v>
      </c>
      <c r="E8" s="96">
        <v>415</v>
      </c>
      <c r="F8" s="72">
        <v>415</v>
      </c>
      <c r="G8" s="72">
        <v>415</v>
      </c>
    </row>
    <row r="9" spans="1:7" ht="21.95" customHeight="1">
      <c r="A9" s="209"/>
      <c r="B9" s="97"/>
      <c r="C9" s="75"/>
      <c r="D9" s="98"/>
      <c r="E9" s="98"/>
      <c r="F9" s="74"/>
      <c r="G9" s="74"/>
    </row>
    <row r="10" spans="1:7" ht="21.95" customHeight="1">
      <c r="A10" s="210"/>
      <c r="B10" s="99"/>
      <c r="C10" s="75"/>
      <c r="D10" s="98"/>
      <c r="E10" s="98"/>
      <c r="F10" s="98"/>
      <c r="G10" s="98"/>
    </row>
    <row r="11" spans="1:7" ht="21.95" customHeight="1">
      <c r="A11" s="209"/>
      <c r="B11" s="97"/>
      <c r="C11" s="100"/>
      <c r="D11" s="101"/>
      <c r="E11" s="101"/>
      <c r="F11" s="101"/>
      <c r="G11" s="101"/>
    </row>
    <row r="12" spans="1:7" ht="21.95" customHeight="1">
      <c r="A12" s="211"/>
      <c r="B12" s="99"/>
      <c r="C12" s="75"/>
      <c r="D12" s="98"/>
      <c r="E12" s="98"/>
      <c r="F12" s="98"/>
      <c r="G12" s="98"/>
    </row>
    <row r="13" spans="1:7" ht="21.95" customHeight="1">
      <c r="A13" s="209"/>
      <c r="B13" s="102"/>
      <c r="C13" s="100"/>
      <c r="D13" s="101"/>
      <c r="E13" s="101"/>
      <c r="F13" s="101"/>
      <c r="G13" s="101"/>
    </row>
    <row r="14" spans="1:7" ht="21.95" customHeight="1">
      <c r="A14" s="211"/>
      <c r="B14" s="99"/>
      <c r="C14" s="75"/>
      <c r="D14" s="98"/>
      <c r="E14" s="98"/>
      <c r="F14" s="98"/>
      <c r="G14" s="98"/>
    </row>
    <row r="15" spans="1:7" ht="21.95" customHeight="1">
      <c r="A15" s="209"/>
      <c r="B15" s="97"/>
      <c r="C15" s="100"/>
      <c r="D15" s="101"/>
      <c r="E15" s="101"/>
      <c r="F15" s="101"/>
      <c r="G15" s="101"/>
    </row>
    <row r="16" spans="1:7" ht="21.95" customHeight="1">
      <c r="A16" s="211"/>
      <c r="B16" s="99"/>
      <c r="C16" s="75"/>
      <c r="D16" s="98"/>
      <c r="E16" s="98"/>
      <c r="F16" s="93"/>
      <c r="G16" s="93"/>
    </row>
    <row r="17" spans="1:7" ht="21.95" customHeight="1" thickBot="1">
      <c r="A17" s="212"/>
      <c r="B17" s="103"/>
      <c r="C17" s="104"/>
      <c r="D17" s="105"/>
      <c r="E17" s="105"/>
      <c r="F17" s="73"/>
      <c r="G17" s="106"/>
    </row>
    <row r="18" spans="1:7" ht="24.95" customHeight="1" thickTop="1">
      <c r="A18" s="530" t="s">
        <v>88</v>
      </c>
      <c r="B18" s="531"/>
      <c r="C18" s="213"/>
      <c r="D18" s="214"/>
      <c r="E18" s="214"/>
      <c r="F18" s="214"/>
      <c r="G18" s="214"/>
    </row>
    <row r="19" spans="1:7" ht="12.95" customHeight="1"/>
    <row r="20" spans="1:7" ht="12.95" customHeight="1"/>
    <row r="21" spans="1:7" ht="12.95" customHeight="1"/>
    <row r="22" spans="1:7" ht="12.95" customHeight="1"/>
  </sheetData>
  <mergeCells count="6">
    <mergeCell ref="D6:E6"/>
    <mergeCell ref="F6:G6"/>
    <mergeCell ref="A18:B18"/>
    <mergeCell ref="A6:A7"/>
    <mergeCell ref="B6:B7"/>
    <mergeCell ref="C6:C7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11</vt:i4>
      </vt:variant>
    </vt:vector>
  </HeadingPairs>
  <TitlesOfParts>
    <vt:vector size="32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Dnevne.bolnice</vt:lpstr>
      <vt:lpstr>Neonatologija</vt:lpstr>
      <vt:lpstr>usluge_prema_OS</vt:lpstr>
      <vt:lpstr>Zbirna(Pivot)</vt:lpstr>
      <vt:lpstr>Operacije</vt:lpstr>
      <vt:lpstr>DSG</vt:lpstr>
      <vt:lpstr>Dijalize</vt:lpstr>
      <vt:lpstr>Krv</vt:lpstr>
      <vt:lpstr>Lekovi</vt:lpstr>
      <vt:lpstr>Implantati</vt:lpstr>
      <vt:lpstr>Sanitet.mat</vt:lpstr>
      <vt:lpstr>Reagensi</vt:lpstr>
      <vt:lpstr>Liste.čekanja</vt:lpstr>
      <vt:lpstr>Kadar.nem.!Print_Area</vt:lpstr>
      <vt:lpstr>Krv!Print_Area</vt:lpstr>
      <vt:lpstr>Lekovi!Print_Area</vt:lpstr>
      <vt:lpstr>Liste.čekanja!Print_Area</vt:lpstr>
      <vt:lpstr>Neonatologija!Print_Area</vt:lpstr>
      <vt:lpstr>Reagensi!Print_Area</vt:lpstr>
      <vt:lpstr>Sanitet.mat!Print_Area</vt:lpstr>
      <vt:lpstr>Implantati!Print_Titles</vt:lpstr>
      <vt:lpstr>Kadar.zaj.med.del.!Print_Titles</vt:lpstr>
      <vt:lpstr>Lekovi!Print_Titles</vt:lpstr>
      <vt:lpstr>Liste.čekanja!Print_Titles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2025-11-28T08:53:46Z</cp:lastPrinted>
  <dcterms:created xsi:type="dcterms:W3CDTF">1998-03-25T08:50:17Z</dcterms:created>
  <dcterms:modified xsi:type="dcterms:W3CDTF">2026-01-27T11:18:49Z</dcterms:modified>
</cp:coreProperties>
</file>